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lculation&amp;reporting_documentation\Web Documents\NEW Web Documents\New Revenues and Expenditures\"/>
    </mc:Choice>
  </mc:AlternateContent>
  <bookViews>
    <workbookView xWindow="-12" yWindow="4728" windowWidth="15336" windowHeight="4776" activeTab="3"/>
  </bookViews>
  <sheets>
    <sheet name="Revenues2001" sheetId="1" r:id="rId1"/>
    <sheet name="Revenues2001per pupil" sheetId="4" r:id="rId2"/>
    <sheet name="Expenditures2001" sheetId="3" r:id="rId3"/>
    <sheet name="Expenditures2001per pupil" sheetId="2" r:id="rId4"/>
  </sheets>
  <calcPr calcId="152511"/>
</workbook>
</file>

<file path=xl/calcChain.xml><?xml version="1.0" encoding="utf-8"?>
<calcChain xmlns="http://schemas.openxmlformats.org/spreadsheetml/2006/main">
  <c r="C4" i="3" l="1"/>
  <c r="D4" i="3"/>
  <c r="C179" i="3"/>
  <c r="D179" i="3"/>
  <c r="D184" i="3" s="1"/>
  <c r="E179" i="3"/>
  <c r="F179" i="3"/>
  <c r="G179" i="2" s="1"/>
  <c r="G179" i="3"/>
  <c r="H179" i="3"/>
  <c r="I179" i="2" s="1"/>
  <c r="I179" i="3"/>
  <c r="J179" i="3"/>
  <c r="K179" i="3"/>
  <c r="L179" i="3"/>
  <c r="M179" i="2" s="1"/>
  <c r="M179" i="3"/>
  <c r="N179" i="3"/>
  <c r="O179" i="3"/>
  <c r="P179" i="3"/>
  <c r="Q179" i="2" s="1"/>
  <c r="Q179" i="3"/>
  <c r="R179" i="3"/>
  <c r="S179" i="3"/>
  <c r="T179" i="3"/>
  <c r="U179" i="2" s="1"/>
  <c r="U179" i="3"/>
  <c r="V179" i="3"/>
  <c r="W179" i="2" s="1"/>
  <c r="W179" i="3"/>
  <c r="X179" i="3"/>
  <c r="Y179" i="2" s="1"/>
  <c r="Y179" i="3"/>
  <c r="Z179" i="3"/>
  <c r="AA179" i="3"/>
  <c r="D185" i="3"/>
  <c r="F2" i="2"/>
  <c r="F3" i="2"/>
  <c r="D4" i="2"/>
  <c r="E4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C179" i="2"/>
  <c r="F179" i="2" s="1"/>
  <c r="D179" i="2"/>
  <c r="L179" i="2"/>
  <c r="O179" i="2"/>
  <c r="S179" i="2"/>
  <c r="AA179" i="2"/>
  <c r="AB179" i="2"/>
  <c r="G2" i="1"/>
  <c r="H2" i="4" s="1"/>
  <c r="G3" i="1"/>
  <c r="G4" i="1"/>
  <c r="H4" i="4" s="1"/>
  <c r="G5" i="1"/>
  <c r="H5" i="4" s="1"/>
  <c r="G6" i="1"/>
  <c r="H6" i="4" s="1"/>
  <c r="G7" i="1"/>
  <c r="G8" i="1"/>
  <c r="H8" i="4" s="1"/>
  <c r="G9" i="1"/>
  <c r="H9" i="4" s="1"/>
  <c r="G10" i="1"/>
  <c r="H10" i="4" s="1"/>
  <c r="G11" i="1"/>
  <c r="G12" i="1"/>
  <c r="H12" i="4" s="1"/>
  <c r="G13" i="1"/>
  <c r="H13" i="4" s="1"/>
  <c r="G14" i="1"/>
  <c r="H14" i="4" s="1"/>
  <c r="G15" i="1"/>
  <c r="G16" i="1"/>
  <c r="H16" i="4" s="1"/>
  <c r="G17" i="1"/>
  <c r="H17" i="4" s="1"/>
  <c r="G18" i="1"/>
  <c r="H18" i="4" s="1"/>
  <c r="G19" i="1"/>
  <c r="G20" i="1"/>
  <c r="H20" i="4" s="1"/>
  <c r="G21" i="1"/>
  <c r="H21" i="4" s="1"/>
  <c r="G22" i="1"/>
  <c r="H22" i="4" s="1"/>
  <c r="G23" i="1"/>
  <c r="G24" i="1"/>
  <c r="H24" i="4" s="1"/>
  <c r="G25" i="1"/>
  <c r="H25" i="4" s="1"/>
  <c r="G26" i="1"/>
  <c r="H26" i="4" s="1"/>
  <c r="G27" i="1"/>
  <c r="G28" i="1"/>
  <c r="H28" i="4" s="1"/>
  <c r="G29" i="1"/>
  <c r="H29" i="4" s="1"/>
  <c r="G30" i="1"/>
  <c r="H30" i="4" s="1"/>
  <c r="G31" i="1"/>
  <c r="G32" i="1"/>
  <c r="H32" i="4" s="1"/>
  <c r="G33" i="1"/>
  <c r="H33" i="4" s="1"/>
  <c r="G34" i="1"/>
  <c r="H34" i="4" s="1"/>
  <c r="G35" i="1"/>
  <c r="G36" i="1"/>
  <c r="H36" i="4" s="1"/>
  <c r="G37" i="1"/>
  <c r="H37" i="4" s="1"/>
  <c r="G38" i="1"/>
  <c r="H38" i="4" s="1"/>
  <c r="G39" i="1"/>
  <c r="G40" i="1"/>
  <c r="H40" i="4" s="1"/>
  <c r="G41" i="1"/>
  <c r="H41" i="4" s="1"/>
  <c r="G42" i="1"/>
  <c r="H42" i="4" s="1"/>
  <c r="G43" i="1"/>
  <c r="G44" i="1"/>
  <c r="H44" i="4" s="1"/>
  <c r="G45" i="1"/>
  <c r="H45" i="4" s="1"/>
  <c r="G46" i="1"/>
  <c r="H46" i="4" s="1"/>
  <c r="G47" i="1"/>
  <c r="G48" i="1"/>
  <c r="H48" i="4" s="1"/>
  <c r="G49" i="1"/>
  <c r="H49" i="4" s="1"/>
  <c r="G50" i="1"/>
  <c r="H50" i="4" s="1"/>
  <c r="G51" i="1"/>
  <c r="G52" i="1"/>
  <c r="H52" i="4" s="1"/>
  <c r="G53" i="1"/>
  <c r="H53" i="4" s="1"/>
  <c r="G54" i="1"/>
  <c r="H54" i="4" s="1"/>
  <c r="G55" i="1"/>
  <c r="G56" i="1"/>
  <c r="H56" i="4" s="1"/>
  <c r="G57" i="1"/>
  <c r="H57" i="4" s="1"/>
  <c r="G58" i="1"/>
  <c r="H58" i="4" s="1"/>
  <c r="G59" i="1"/>
  <c r="G60" i="1"/>
  <c r="H60" i="4" s="1"/>
  <c r="G61" i="1"/>
  <c r="H61" i="4" s="1"/>
  <c r="G62" i="1"/>
  <c r="H62" i="4" s="1"/>
  <c r="G63" i="1"/>
  <c r="G64" i="1"/>
  <c r="H64" i="4" s="1"/>
  <c r="G65" i="1"/>
  <c r="H65" i="4" s="1"/>
  <c r="G66" i="1"/>
  <c r="H66" i="4" s="1"/>
  <c r="G67" i="1"/>
  <c r="G68" i="1"/>
  <c r="H68" i="4" s="1"/>
  <c r="G69" i="1"/>
  <c r="H69" i="4" s="1"/>
  <c r="G70" i="1"/>
  <c r="H70" i="4" s="1"/>
  <c r="G71" i="1"/>
  <c r="G72" i="1"/>
  <c r="H72" i="4" s="1"/>
  <c r="G73" i="1"/>
  <c r="H73" i="4" s="1"/>
  <c r="G74" i="1"/>
  <c r="H74" i="4" s="1"/>
  <c r="G75" i="1"/>
  <c r="G76" i="1"/>
  <c r="H76" i="4" s="1"/>
  <c r="G77" i="1"/>
  <c r="H77" i="4" s="1"/>
  <c r="G78" i="1"/>
  <c r="H78" i="4" s="1"/>
  <c r="G79" i="1"/>
  <c r="G80" i="1"/>
  <c r="H80" i="4" s="1"/>
  <c r="G81" i="1"/>
  <c r="H81" i="4" s="1"/>
  <c r="G82" i="1"/>
  <c r="H82" i="4" s="1"/>
  <c r="G83" i="1"/>
  <c r="G84" i="1"/>
  <c r="H84" i="4" s="1"/>
  <c r="G85" i="1"/>
  <c r="H85" i="4" s="1"/>
  <c r="G86" i="1"/>
  <c r="H86" i="4" s="1"/>
  <c r="G87" i="1"/>
  <c r="G88" i="1"/>
  <c r="H88" i="4" s="1"/>
  <c r="G89" i="1"/>
  <c r="H89" i="4" s="1"/>
  <c r="G90" i="1"/>
  <c r="H90" i="4" s="1"/>
  <c r="G91" i="1"/>
  <c r="G92" i="1"/>
  <c r="H92" i="4" s="1"/>
  <c r="G93" i="1"/>
  <c r="H93" i="4" s="1"/>
  <c r="G94" i="1"/>
  <c r="H94" i="4" s="1"/>
  <c r="G95" i="1"/>
  <c r="G96" i="1"/>
  <c r="H96" i="4" s="1"/>
  <c r="G97" i="1"/>
  <c r="H97" i="4" s="1"/>
  <c r="G98" i="1"/>
  <c r="H98" i="4" s="1"/>
  <c r="G99" i="1"/>
  <c r="G100" i="1"/>
  <c r="H100" i="4" s="1"/>
  <c r="G101" i="1"/>
  <c r="H101" i="4" s="1"/>
  <c r="G102" i="1"/>
  <c r="H102" i="4" s="1"/>
  <c r="G103" i="1"/>
  <c r="G104" i="1"/>
  <c r="H104" i="4" s="1"/>
  <c r="G105" i="1"/>
  <c r="H105" i="4" s="1"/>
  <c r="G106" i="1"/>
  <c r="H106" i="4" s="1"/>
  <c r="G107" i="1"/>
  <c r="G108" i="1"/>
  <c r="H108" i="4" s="1"/>
  <c r="G109" i="1"/>
  <c r="H109" i="4" s="1"/>
  <c r="G110" i="1"/>
  <c r="H110" i="4" s="1"/>
  <c r="G111" i="1"/>
  <c r="G112" i="1"/>
  <c r="H112" i="4" s="1"/>
  <c r="G113" i="1"/>
  <c r="H113" i="4" s="1"/>
  <c r="G114" i="1"/>
  <c r="H114" i="4" s="1"/>
  <c r="G115" i="1"/>
  <c r="G116" i="1"/>
  <c r="H116" i="4" s="1"/>
  <c r="G117" i="1"/>
  <c r="H117" i="4" s="1"/>
  <c r="G118" i="1"/>
  <c r="H118" i="4" s="1"/>
  <c r="G119" i="1"/>
  <c r="G120" i="1"/>
  <c r="H120" i="4" s="1"/>
  <c r="G121" i="1"/>
  <c r="H121" i="4" s="1"/>
  <c r="G122" i="1"/>
  <c r="H122" i="4" s="1"/>
  <c r="G123" i="1"/>
  <c r="G124" i="1"/>
  <c r="H124" i="4" s="1"/>
  <c r="G125" i="1"/>
  <c r="H125" i="4" s="1"/>
  <c r="G126" i="1"/>
  <c r="H126" i="4" s="1"/>
  <c r="G127" i="1"/>
  <c r="G128" i="1"/>
  <c r="H128" i="4" s="1"/>
  <c r="G129" i="1"/>
  <c r="H129" i="4" s="1"/>
  <c r="G130" i="1"/>
  <c r="H130" i="4" s="1"/>
  <c r="G131" i="1"/>
  <c r="G132" i="1"/>
  <c r="H132" i="4" s="1"/>
  <c r="G133" i="1"/>
  <c r="H133" i="4" s="1"/>
  <c r="G134" i="1"/>
  <c r="H134" i="4" s="1"/>
  <c r="G135" i="1"/>
  <c r="G136" i="1"/>
  <c r="H136" i="4" s="1"/>
  <c r="G137" i="1"/>
  <c r="H137" i="4" s="1"/>
  <c r="G138" i="1"/>
  <c r="H138" i="4" s="1"/>
  <c r="G139" i="1"/>
  <c r="G140" i="1"/>
  <c r="H140" i="4" s="1"/>
  <c r="G141" i="1"/>
  <c r="H141" i="4" s="1"/>
  <c r="G142" i="1"/>
  <c r="H142" i="4" s="1"/>
  <c r="G143" i="1"/>
  <c r="G144" i="1"/>
  <c r="H144" i="4" s="1"/>
  <c r="G145" i="1"/>
  <c r="H145" i="4" s="1"/>
  <c r="G146" i="1"/>
  <c r="H146" i="4" s="1"/>
  <c r="G147" i="1"/>
  <c r="G148" i="1"/>
  <c r="H148" i="4" s="1"/>
  <c r="G149" i="1"/>
  <c r="H149" i="4" s="1"/>
  <c r="G150" i="1"/>
  <c r="H150" i="4" s="1"/>
  <c r="G151" i="1"/>
  <c r="G152" i="1"/>
  <c r="H152" i="4" s="1"/>
  <c r="G153" i="1"/>
  <c r="H153" i="4" s="1"/>
  <c r="G154" i="1"/>
  <c r="H154" i="4" s="1"/>
  <c r="G155" i="1"/>
  <c r="G156" i="1"/>
  <c r="H156" i="4" s="1"/>
  <c r="G157" i="1"/>
  <c r="H157" i="4" s="1"/>
  <c r="G158" i="1"/>
  <c r="H158" i="4" s="1"/>
  <c r="G159" i="1"/>
  <c r="G160" i="1"/>
  <c r="H160" i="4" s="1"/>
  <c r="G161" i="1"/>
  <c r="H161" i="4" s="1"/>
  <c r="G162" i="1"/>
  <c r="H162" i="4" s="1"/>
  <c r="G163" i="1"/>
  <c r="G164" i="1"/>
  <c r="H164" i="4" s="1"/>
  <c r="G165" i="1"/>
  <c r="G166" i="1"/>
  <c r="H166" i="4" s="1"/>
  <c r="G167" i="1"/>
  <c r="G168" i="1"/>
  <c r="H168" i="4" s="1"/>
  <c r="G169" i="1"/>
  <c r="H169" i="4" s="1"/>
  <c r="G170" i="1"/>
  <c r="G171" i="1"/>
  <c r="G172" i="1"/>
  <c r="H172" i="4" s="1"/>
  <c r="G173" i="1"/>
  <c r="H173" i="4" s="1"/>
  <c r="G174" i="1"/>
  <c r="H174" i="4" s="1"/>
  <c r="G175" i="1"/>
  <c r="G176" i="1"/>
  <c r="H176" i="4" s="1"/>
  <c r="G177" i="1"/>
  <c r="H177" i="4" s="1"/>
  <c r="C179" i="1"/>
  <c r="D179" i="1"/>
  <c r="E179" i="1"/>
  <c r="F179" i="1"/>
  <c r="H179" i="1"/>
  <c r="I180" i="1" s="1"/>
  <c r="I179" i="1"/>
  <c r="J179" i="1"/>
  <c r="K179" i="1"/>
  <c r="K184" i="1" s="1"/>
  <c r="D2" i="4"/>
  <c r="E2" i="4"/>
  <c r="F2" i="4"/>
  <c r="G2" i="4"/>
  <c r="I2" i="4"/>
  <c r="J2" i="4"/>
  <c r="K2" i="4"/>
  <c r="L2" i="4"/>
  <c r="D3" i="4"/>
  <c r="E3" i="4"/>
  <c r="F3" i="4"/>
  <c r="G3" i="4"/>
  <c r="H3" i="4"/>
  <c r="I3" i="4"/>
  <c r="J3" i="4"/>
  <c r="K3" i="4"/>
  <c r="L3" i="4"/>
  <c r="D4" i="4"/>
  <c r="E4" i="4"/>
  <c r="F4" i="4"/>
  <c r="G4" i="4"/>
  <c r="I4" i="4"/>
  <c r="J4" i="4"/>
  <c r="K4" i="4"/>
  <c r="L4" i="4"/>
  <c r="D5" i="4"/>
  <c r="E5" i="4"/>
  <c r="F5" i="4"/>
  <c r="G5" i="4"/>
  <c r="I5" i="4"/>
  <c r="J5" i="4"/>
  <c r="K5" i="4"/>
  <c r="L5" i="4"/>
  <c r="D6" i="4"/>
  <c r="E6" i="4"/>
  <c r="F6" i="4"/>
  <c r="G6" i="4"/>
  <c r="I6" i="4"/>
  <c r="J6" i="4"/>
  <c r="K6" i="4"/>
  <c r="L6" i="4"/>
  <c r="D7" i="4"/>
  <c r="E7" i="4"/>
  <c r="F7" i="4"/>
  <c r="G7" i="4"/>
  <c r="H7" i="4"/>
  <c r="I7" i="4"/>
  <c r="J7" i="4"/>
  <c r="K7" i="4"/>
  <c r="L7" i="4"/>
  <c r="D8" i="4"/>
  <c r="E8" i="4"/>
  <c r="F8" i="4"/>
  <c r="G8" i="4"/>
  <c r="I8" i="4"/>
  <c r="J8" i="4"/>
  <c r="K8" i="4"/>
  <c r="L8" i="4"/>
  <c r="D9" i="4"/>
  <c r="E9" i="4"/>
  <c r="F9" i="4"/>
  <c r="G9" i="4"/>
  <c r="I9" i="4"/>
  <c r="J9" i="4"/>
  <c r="K9" i="4"/>
  <c r="L9" i="4"/>
  <c r="D10" i="4"/>
  <c r="E10" i="4"/>
  <c r="F10" i="4"/>
  <c r="G10" i="4"/>
  <c r="I10" i="4"/>
  <c r="J10" i="4"/>
  <c r="K10" i="4"/>
  <c r="L10" i="4"/>
  <c r="D11" i="4"/>
  <c r="E11" i="4"/>
  <c r="F11" i="4"/>
  <c r="G11" i="4"/>
  <c r="H11" i="4"/>
  <c r="I11" i="4"/>
  <c r="J11" i="4"/>
  <c r="K11" i="4"/>
  <c r="L11" i="4"/>
  <c r="D12" i="4"/>
  <c r="E12" i="4"/>
  <c r="F12" i="4"/>
  <c r="G12" i="4"/>
  <c r="I12" i="4"/>
  <c r="J12" i="4"/>
  <c r="K12" i="4"/>
  <c r="L12" i="4"/>
  <c r="D13" i="4"/>
  <c r="E13" i="4"/>
  <c r="F13" i="4"/>
  <c r="G13" i="4"/>
  <c r="I13" i="4"/>
  <c r="J13" i="4"/>
  <c r="K13" i="4"/>
  <c r="L13" i="4"/>
  <c r="D14" i="4"/>
  <c r="E14" i="4"/>
  <c r="F14" i="4"/>
  <c r="G14" i="4"/>
  <c r="I14" i="4"/>
  <c r="J14" i="4"/>
  <c r="K14" i="4"/>
  <c r="L14" i="4"/>
  <c r="D15" i="4"/>
  <c r="E15" i="4"/>
  <c r="F15" i="4"/>
  <c r="G15" i="4"/>
  <c r="H15" i="4"/>
  <c r="I15" i="4"/>
  <c r="J15" i="4"/>
  <c r="K15" i="4"/>
  <c r="L15" i="4"/>
  <c r="D16" i="4"/>
  <c r="E16" i="4"/>
  <c r="F16" i="4"/>
  <c r="G16" i="4"/>
  <c r="I16" i="4"/>
  <c r="J16" i="4"/>
  <c r="K16" i="4"/>
  <c r="L16" i="4"/>
  <c r="D17" i="4"/>
  <c r="E17" i="4"/>
  <c r="F17" i="4"/>
  <c r="G17" i="4"/>
  <c r="I17" i="4"/>
  <c r="J17" i="4"/>
  <c r="K17" i="4"/>
  <c r="L17" i="4"/>
  <c r="D18" i="4"/>
  <c r="E18" i="4"/>
  <c r="F18" i="4"/>
  <c r="G18" i="4"/>
  <c r="I18" i="4"/>
  <c r="J18" i="4"/>
  <c r="K18" i="4"/>
  <c r="L18" i="4"/>
  <c r="D19" i="4"/>
  <c r="E19" i="4"/>
  <c r="F19" i="4"/>
  <c r="G19" i="4"/>
  <c r="H19" i="4"/>
  <c r="I19" i="4"/>
  <c r="J19" i="4"/>
  <c r="K19" i="4"/>
  <c r="L19" i="4"/>
  <c r="D20" i="4"/>
  <c r="E20" i="4"/>
  <c r="F20" i="4"/>
  <c r="G20" i="4"/>
  <c r="I20" i="4"/>
  <c r="J20" i="4"/>
  <c r="K20" i="4"/>
  <c r="L20" i="4"/>
  <c r="D21" i="4"/>
  <c r="E21" i="4"/>
  <c r="F21" i="4"/>
  <c r="G21" i="4"/>
  <c r="I21" i="4"/>
  <c r="J21" i="4"/>
  <c r="K21" i="4"/>
  <c r="L21" i="4"/>
  <c r="D22" i="4"/>
  <c r="E22" i="4"/>
  <c r="F22" i="4"/>
  <c r="G22" i="4"/>
  <c r="I22" i="4"/>
  <c r="J22" i="4"/>
  <c r="K22" i="4"/>
  <c r="L22" i="4"/>
  <c r="D23" i="4"/>
  <c r="E23" i="4"/>
  <c r="F23" i="4"/>
  <c r="G23" i="4"/>
  <c r="H23" i="4"/>
  <c r="I23" i="4"/>
  <c r="J23" i="4"/>
  <c r="K23" i="4"/>
  <c r="L23" i="4"/>
  <c r="D24" i="4"/>
  <c r="E24" i="4"/>
  <c r="F24" i="4"/>
  <c r="G24" i="4"/>
  <c r="I24" i="4"/>
  <c r="J24" i="4"/>
  <c r="K24" i="4"/>
  <c r="L24" i="4"/>
  <c r="D25" i="4"/>
  <c r="E25" i="4"/>
  <c r="F25" i="4"/>
  <c r="G25" i="4"/>
  <c r="I25" i="4"/>
  <c r="J25" i="4"/>
  <c r="K25" i="4"/>
  <c r="L25" i="4"/>
  <c r="D26" i="4"/>
  <c r="E26" i="4"/>
  <c r="F26" i="4"/>
  <c r="G26" i="4"/>
  <c r="I26" i="4"/>
  <c r="J26" i="4"/>
  <c r="K26" i="4"/>
  <c r="L26" i="4"/>
  <c r="D27" i="4"/>
  <c r="E27" i="4"/>
  <c r="F27" i="4"/>
  <c r="G27" i="4"/>
  <c r="H27" i="4"/>
  <c r="I27" i="4"/>
  <c r="J27" i="4"/>
  <c r="K27" i="4"/>
  <c r="L27" i="4"/>
  <c r="D28" i="4"/>
  <c r="E28" i="4"/>
  <c r="F28" i="4"/>
  <c r="G28" i="4"/>
  <c r="I28" i="4"/>
  <c r="J28" i="4"/>
  <c r="K28" i="4"/>
  <c r="L28" i="4"/>
  <c r="D29" i="4"/>
  <c r="E29" i="4"/>
  <c r="F29" i="4"/>
  <c r="G29" i="4"/>
  <c r="I29" i="4"/>
  <c r="J29" i="4"/>
  <c r="K29" i="4"/>
  <c r="L29" i="4"/>
  <c r="D30" i="4"/>
  <c r="E30" i="4"/>
  <c r="F30" i="4"/>
  <c r="G30" i="4"/>
  <c r="I30" i="4"/>
  <c r="J30" i="4"/>
  <c r="K30" i="4"/>
  <c r="L30" i="4"/>
  <c r="D31" i="4"/>
  <c r="E31" i="4"/>
  <c r="F31" i="4"/>
  <c r="G31" i="4"/>
  <c r="H31" i="4"/>
  <c r="I31" i="4"/>
  <c r="J31" i="4"/>
  <c r="K31" i="4"/>
  <c r="L31" i="4"/>
  <c r="D32" i="4"/>
  <c r="E32" i="4"/>
  <c r="F32" i="4"/>
  <c r="G32" i="4"/>
  <c r="I32" i="4"/>
  <c r="J32" i="4"/>
  <c r="K32" i="4"/>
  <c r="L32" i="4"/>
  <c r="D33" i="4"/>
  <c r="E33" i="4"/>
  <c r="F33" i="4"/>
  <c r="G33" i="4"/>
  <c r="I33" i="4"/>
  <c r="J33" i="4"/>
  <c r="K33" i="4"/>
  <c r="L33" i="4"/>
  <c r="D34" i="4"/>
  <c r="E34" i="4"/>
  <c r="F34" i="4"/>
  <c r="G34" i="4"/>
  <c r="I34" i="4"/>
  <c r="J34" i="4"/>
  <c r="K34" i="4"/>
  <c r="L34" i="4"/>
  <c r="D35" i="4"/>
  <c r="E35" i="4"/>
  <c r="F35" i="4"/>
  <c r="G35" i="4"/>
  <c r="H35" i="4"/>
  <c r="I35" i="4"/>
  <c r="J35" i="4"/>
  <c r="K35" i="4"/>
  <c r="L35" i="4"/>
  <c r="D36" i="4"/>
  <c r="E36" i="4"/>
  <c r="F36" i="4"/>
  <c r="G36" i="4"/>
  <c r="I36" i="4"/>
  <c r="J36" i="4"/>
  <c r="K36" i="4"/>
  <c r="L36" i="4"/>
  <c r="D37" i="4"/>
  <c r="E37" i="4"/>
  <c r="F37" i="4"/>
  <c r="G37" i="4"/>
  <c r="I37" i="4"/>
  <c r="J37" i="4"/>
  <c r="K37" i="4"/>
  <c r="L37" i="4"/>
  <c r="D38" i="4"/>
  <c r="E38" i="4"/>
  <c r="F38" i="4"/>
  <c r="G38" i="4"/>
  <c r="I38" i="4"/>
  <c r="J38" i="4"/>
  <c r="K38" i="4"/>
  <c r="L38" i="4"/>
  <c r="D39" i="4"/>
  <c r="E39" i="4"/>
  <c r="F39" i="4"/>
  <c r="G39" i="4"/>
  <c r="H39" i="4"/>
  <c r="I39" i="4"/>
  <c r="J39" i="4"/>
  <c r="K39" i="4"/>
  <c r="L39" i="4"/>
  <c r="D40" i="4"/>
  <c r="E40" i="4"/>
  <c r="F40" i="4"/>
  <c r="G40" i="4"/>
  <c r="I40" i="4"/>
  <c r="J40" i="4"/>
  <c r="K40" i="4"/>
  <c r="L40" i="4"/>
  <c r="D41" i="4"/>
  <c r="E41" i="4"/>
  <c r="F41" i="4"/>
  <c r="G41" i="4"/>
  <c r="I41" i="4"/>
  <c r="J41" i="4"/>
  <c r="K41" i="4"/>
  <c r="L41" i="4"/>
  <c r="D42" i="4"/>
  <c r="E42" i="4"/>
  <c r="F42" i="4"/>
  <c r="G42" i="4"/>
  <c r="I42" i="4"/>
  <c r="J42" i="4"/>
  <c r="K42" i="4"/>
  <c r="L42" i="4"/>
  <c r="D43" i="4"/>
  <c r="E43" i="4"/>
  <c r="F43" i="4"/>
  <c r="G43" i="4"/>
  <c r="H43" i="4"/>
  <c r="I43" i="4"/>
  <c r="J43" i="4"/>
  <c r="K43" i="4"/>
  <c r="L43" i="4"/>
  <c r="D44" i="4"/>
  <c r="E44" i="4"/>
  <c r="F44" i="4"/>
  <c r="G44" i="4"/>
  <c r="I44" i="4"/>
  <c r="J44" i="4"/>
  <c r="K44" i="4"/>
  <c r="L44" i="4"/>
  <c r="D45" i="4"/>
  <c r="E45" i="4"/>
  <c r="F45" i="4"/>
  <c r="G45" i="4"/>
  <c r="I45" i="4"/>
  <c r="J45" i="4"/>
  <c r="K45" i="4"/>
  <c r="L45" i="4"/>
  <c r="D46" i="4"/>
  <c r="E46" i="4"/>
  <c r="F46" i="4"/>
  <c r="G46" i="4"/>
  <c r="I46" i="4"/>
  <c r="J46" i="4"/>
  <c r="K46" i="4"/>
  <c r="L46" i="4"/>
  <c r="D47" i="4"/>
  <c r="E47" i="4"/>
  <c r="F47" i="4"/>
  <c r="G47" i="4"/>
  <c r="H47" i="4"/>
  <c r="I47" i="4"/>
  <c r="J47" i="4"/>
  <c r="K47" i="4"/>
  <c r="L47" i="4"/>
  <c r="D48" i="4"/>
  <c r="E48" i="4"/>
  <c r="F48" i="4"/>
  <c r="G48" i="4"/>
  <c r="I48" i="4"/>
  <c r="J48" i="4"/>
  <c r="K48" i="4"/>
  <c r="L48" i="4"/>
  <c r="D49" i="4"/>
  <c r="E49" i="4"/>
  <c r="F49" i="4"/>
  <c r="G49" i="4"/>
  <c r="I49" i="4"/>
  <c r="J49" i="4"/>
  <c r="K49" i="4"/>
  <c r="L49" i="4"/>
  <c r="D50" i="4"/>
  <c r="E50" i="4"/>
  <c r="F50" i="4"/>
  <c r="G50" i="4"/>
  <c r="I50" i="4"/>
  <c r="J50" i="4"/>
  <c r="K50" i="4"/>
  <c r="L50" i="4"/>
  <c r="D51" i="4"/>
  <c r="E51" i="4"/>
  <c r="F51" i="4"/>
  <c r="G51" i="4"/>
  <c r="H51" i="4"/>
  <c r="I51" i="4"/>
  <c r="J51" i="4"/>
  <c r="K51" i="4"/>
  <c r="L51" i="4"/>
  <c r="D52" i="4"/>
  <c r="E52" i="4"/>
  <c r="F52" i="4"/>
  <c r="G52" i="4"/>
  <c r="I52" i="4"/>
  <c r="J52" i="4"/>
  <c r="K52" i="4"/>
  <c r="L52" i="4"/>
  <c r="D53" i="4"/>
  <c r="E53" i="4"/>
  <c r="F53" i="4"/>
  <c r="G53" i="4"/>
  <c r="I53" i="4"/>
  <c r="J53" i="4"/>
  <c r="K53" i="4"/>
  <c r="L53" i="4"/>
  <c r="D54" i="4"/>
  <c r="E54" i="4"/>
  <c r="F54" i="4"/>
  <c r="G54" i="4"/>
  <c r="I54" i="4"/>
  <c r="J54" i="4"/>
  <c r="K54" i="4"/>
  <c r="L54" i="4"/>
  <c r="D55" i="4"/>
  <c r="E55" i="4"/>
  <c r="F55" i="4"/>
  <c r="G55" i="4"/>
  <c r="H55" i="4"/>
  <c r="I55" i="4"/>
  <c r="J55" i="4"/>
  <c r="K55" i="4"/>
  <c r="L55" i="4"/>
  <c r="D56" i="4"/>
  <c r="E56" i="4"/>
  <c r="F56" i="4"/>
  <c r="G56" i="4"/>
  <c r="I56" i="4"/>
  <c r="J56" i="4"/>
  <c r="K56" i="4"/>
  <c r="L56" i="4"/>
  <c r="D57" i="4"/>
  <c r="E57" i="4"/>
  <c r="F57" i="4"/>
  <c r="G57" i="4"/>
  <c r="I57" i="4"/>
  <c r="J57" i="4"/>
  <c r="K57" i="4"/>
  <c r="L57" i="4"/>
  <c r="D58" i="4"/>
  <c r="E58" i="4"/>
  <c r="F58" i="4"/>
  <c r="G58" i="4"/>
  <c r="I58" i="4"/>
  <c r="J58" i="4"/>
  <c r="K58" i="4"/>
  <c r="L58" i="4"/>
  <c r="D59" i="4"/>
  <c r="E59" i="4"/>
  <c r="F59" i="4"/>
  <c r="G59" i="4"/>
  <c r="H59" i="4"/>
  <c r="I59" i="4"/>
  <c r="J59" i="4"/>
  <c r="K59" i="4"/>
  <c r="L59" i="4"/>
  <c r="D60" i="4"/>
  <c r="E60" i="4"/>
  <c r="F60" i="4"/>
  <c r="G60" i="4"/>
  <c r="I60" i="4"/>
  <c r="J60" i="4"/>
  <c r="K60" i="4"/>
  <c r="L60" i="4"/>
  <c r="D61" i="4"/>
  <c r="E61" i="4"/>
  <c r="F61" i="4"/>
  <c r="G61" i="4"/>
  <c r="I61" i="4"/>
  <c r="J61" i="4"/>
  <c r="K61" i="4"/>
  <c r="L61" i="4"/>
  <c r="D62" i="4"/>
  <c r="E62" i="4"/>
  <c r="F62" i="4"/>
  <c r="G62" i="4"/>
  <c r="I62" i="4"/>
  <c r="J62" i="4"/>
  <c r="K62" i="4"/>
  <c r="L62" i="4"/>
  <c r="D63" i="4"/>
  <c r="E63" i="4"/>
  <c r="F63" i="4"/>
  <c r="G63" i="4"/>
  <c r="H63" i="4"/>
  <c r="I63" i="4"/>
  <c r="J63" i="4"/>
  <c r="K63" i="4"/>
  <c r="L63" i="4"/>
  <c r="D64" i="4"/>
  <c r="E64" i="4"/>
  <c r="F64" i="4"/>
  <c r="G64" i="4"/>
  <c r="I64" i="4"/>
  <c r="J64" i="4"/>
  <c r="K64" i="4"/>
  <c r="L64" i="4"/>
  <c r="D65" i="4"/>
  <c r="E65" i="4"/>
  <c r="F65" i="4"/>
  <c r="G65" i="4"/>
  <c r="I65" i="4"/>
  <c r="J65" i="4"/>
  <c r="K65" i="4"/>
  <c r="L65" i="4"/>
  <c r="D66" i="4"/>
  <c r="E66" i="4"/>
  <c r="F66" i="4"/>
  <c r="G66" i="4"/>
  <c r="I66" i="4"/>
  <c r="J66" i="4"/>
  <c r="K66" i="4"/>
  <c r="L66" i="4"/>
  <c r="D67" i="4"/>
  <c r="E67" i="4"/>
  <c r="F67" i="4"/>
  <c r="G67" i="4"/>
  <c r="H67" i="4"/>
  <c r="I67" i="4"/>
  <c r="J67" i="4"/>
  <c r="K67" i="4"/>
  <c r="L67" i="4"/>
  <c r="D68" i="4"/>
  <c r="E68" i="4"/>
  <c r="F68" i="4"/>
  <c r="G68" i="4"/>
  <c r="I68" i="4"/>
  <c r="J68" i="4"/>
  <c r="K68" i="4"/>
  <c r="L68" i="4"/>
  <c r="D69" i="4"/>
  <c r="E69" i="4"/>
  <c r="F69" i="4"/>
  <c r="G69" i="4"/>
  <c r="I69" i="4"/>
  <c r="J69" i="4"/>
  <c r="K69" i="4"/>
  <c r="L69" i="4"/>
  <c r="D70" i="4"/>
  <c r="E70" i="4"/>
  <c r="F70" i="4"/>
  <c r="G70" i="4"/>
  <c r="I70" i="4"/>
  <c r="J70" i="4"/>
  <c r="K70" i="4"/>
  <c r="L70" i="4"/>
  <c r="D71" i="4"/>
  <c r="E71" i="4"/>
  <c r="F71" i="4"/>
  <c r="G71" i="4"/>
  <c r="H71" i="4"/>
  <c r="I71" i="4"/>
  <c r="J71" i="4"/>
  <c r="K71" i="4"/>
  <c r="L71" i="4"/>
  <c r="D72" i="4"/>
  <c r="E72" i="4"/>
  <c r="F72" i="4"/>
  <c r="G72" i="4"/>
  <c r="I72" i="4"/>
  <c r="J72" i="4"/>
  <c r="K72" i="4"/>
  <c r="L72" i="4"/>
  <c r="D73" i="4"/>
  <c r="E73" i="4"/>
  <c r="F73" i="4"/>
  <c r="G73" i="4"/>
  <c r="I73" i="4"/>
  <c r="J73" i="4"/>
  <c r="K73" i="4"/>
  <c r="L73" i="4"/>
  <c r="D74" i="4"/>
  <c r="E74" i="4"/>
  <c r="F74" i="4"/>
  <c r="G74" i="4"/>
  <c r="I74" i="4"/>
  <c r="J74" i="4"/>
  <c r="K74" i="4"/>
  <c r="L74" i="4"/>
  <c r="D75" i="4"/>
  <c r="E75" i="4"/>
  <c r="F75" i="4"/>
  <c r="G75" i="4"/>
  <c r="H75" i="4"/>
  <c r="I75" i="4"/>
  <c r="J75" i="4"/>
  <c r="K75" i="4"/>
  <c r="L75" i="4"/>
  <c r="D76" i="4"/>
  <c r="E76" i="4"/>
  <c r="F76" i="4"/>
  <c r="G76" i="4"/>
  <c r="I76" i="4"/>
  <c r="J76" i="4"/>
  <c r="K76" i="4"/>
  <c r="L76" i="4"/>
  <c r="D77" i="4"/>
  <c r="E77" i="4"/>
  <c r="F77" i="4"/>
  <c r="G77" i="4"/>
  <c r="I77" i="4"/>
  <c r="J77" i="4"/>
  <c r="K77" i="4"/>
  <c r="L77" i="4"/>
  <c r="D78" i="4"/>
  <c r="E78" i="4"/>
  <c r="F78" i="4"/>
  <c r="G78" i="4"/>
  <c r="I78" i="4"/>
  <c r="J78" i="4"/>
  <c r="K78" i="4"/>
  <c r="L78" i="4"/>
  <c r="D79" i="4"/>
  <c r="E79" i="4"/>
  <c r="F79" i="4"/>
  <c r="G79" i="4"/>
  <c r="H79" i="4"/>
  <c r="I79" i="4"/>
  <c r="J79" i="4"/>
  <c r="K79" i="4"/>
  <c r="L79" i="4"/>
  <c r="D80" i="4"/>
  <c r="E80" i="4"/>
  <c r="F80" i="4"/>
  <c r="G80" i="4"/>
  <c r="I80" i="4"/>
  <c r="J80" i="4"/>
  <c r="K80" i="4"/>
  <c r="L80" i="4"/>
  <c r="D81" i="4"/>
  <c r="E81" i="4"/>
  <c r="F81" i="4"/>
  <c r="G81" i="4"/>
  <c r="I81" i="4"/>
  <c r="J81" i="4"/>
  <c r="K81" i="4"/>
  <c r="L81" i="4"/>
  <c r="D82" i="4"/>
  <c r="E82" i="4"/>
  <c r="F82" i="4"/>
  <c r="G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I84" i="4"/>
  <c r="J84" i="4"/>
  <c r="K84" i="4"/>
  <c r="L84" i="4"/>
  <c r="D85" i="4"/>
  <c r="E85" i="4"/>
  <c r="F85" i="4"/>
  <c r="G85" i="4"/>
  <c r="I85" i="4"/>
  <c r="J85" i="4"/>
  <c r="K85" i="4"/>
  <c r="L85" i="4"/>
  <c r="D86" i="4"/>
  <c r="E86" i="4"/>
  <c r="F86" i="4"/>
  <c r="G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E88" i="4"/>
  <c r="F88" i="4"/>
  <c r="G88" i="4"/>
  <c r="I88" i="4"/>
  <c r="J88" i="4"/>
  <c r="K88" i="4"/>
  <c r="L88" i="4"/>
  <c r="D89" i="4"/>
  <c r="E89" i="4"/>
  <c r="F89" i="4"/>
  <c r="G89" i="4"/>
  <c r="I89" i="4"/>
  <c r="J89" i="4"/>
  <c r="K89" i="4"/>
  <c r="L89" i="4"/>
  <c r="D90" i="4"/>
  <c r="E90" i="4"/>
  <c r="F90" i="4"/>
  <c r="G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I92" i="4"/>
  <c r="J92" i="4"/>
  <c r="K92" i="4"/>
  <c r="L92" i="4"/>
  <c r="D93" i="4"/>
  <c r="E93" i="4"/>
  <c r="F93" i="4"/>
  <c r="G93" i="4"/>
  <c r="I93" i="4"/>
  <c r="J93" i="4"/>
  <c r="K93" i="4"/>
  <c r="L93" i="4"/>
  <c r="D94" i="4"/>
  <c r="E94" i="4"/>
  <c r="F94" i="4"/>
  <c r="G94" i="4"/>
  <c r="I94" i="4"/>
  <c r="J94" i="4"/>
  <c r="K94" i="4"/>
  <c r="L94" i="4"/>
  <c r="D95" i="4"/>
  <c r="E95" i="4"/>
  <c r="F95" i="4"/>
  <c r="G95" i="4"/>
  <c r="H95" i="4"/>
  <c r="I95" i="4"/>
  <c r="J95" i="4"/>
  <c r="K95" i="4"/>
  <c r="L95" i="4"/>
  <c r="D96" i="4"/>
  <c r="E96" i="4"/>
  <c r="F96" i="4"/>
  <c r="G96" i="4"/>
  <c r="I96" i="4"/>
  <c r="J96" i="4"/>
  <c r="K96" i="4"/>
  <c r="L96" i="4"/>
  <c r="D97" i="4"/>
  <c r="E97" i="4"/>
  <c r="F97" i="4"/>
  <c r="G97" i="4"/>
  <c r="I97" i="4"/>
  <c r="J97" i="4"/>
  <c r="K97" i="4"/>
  <c r="L97" i="4"/>
  <c r="D98" i="4"/>
  <c r="E98" i="4"/>
  <c r="F98" i="4"/>
  <c r="G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I100" i="4"/>
  <c r="J100" i="4"/>
  <c r="K100" i="4"/>
  <c r="L100" i="4"/>
  <c r="D101" i="4"/>
  <c r="E101" i="4"/>
  <c r="F101" i="4"/>
  <c r="G101" i="4"/>
  <c r="I101" i="4"/>
  <c r="J101" i="4"/>
  <c r="K101" i="4"/>
  <c r="L101" i="4"/>
  <c r="D102" i="4"/>
  <c r="E102" i="4"/>
  <c r="F102" i="4"/>
  <c r="G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I104" i="4"/>
  <c r="J104" i="4"/>
  <c r="K104" i="4"/>
  <c r="L104" i="4"/>
  <c r="D105" i="4"/>
  <c r="E105" i="4"/>
  <c r="F105" i="4"/>
  <c r="G105" i="4"/>
  <c r="I105" i="4"/>
  <c r="J105" i="4"/>
  <c r="K105" i="4"/>
  <c r="L105" i="4"/>
  <c r="D106" i="4"/>
  <c r="E106" i="4"/>
  <c r="F106" i="4"/>
  <c r="G106" i="4"/>
  <c r="I106" i="4"/>
  <c r="J106" i="4"/>
  <c r="K106" i="4"/>
  <c r="L106" i="4"/>
  <c r="D107" i="4"/>
  <c r="E107" i="4"/>
  <c r="F107" i="4"/>
  <c r="G107" i="4"/>
  <c r="H107" i="4"/>
  <c r="I107" i="4"/>
  <c r="J107" i="4"/>
  <c r="K107" i="4"/>
  <c r="L107" i="4"/>
  <c r="D108" i="4"/>
  <c r="E108" i="4"/>
  <c r="F108" i="4"/>
  <c r="G108" i="4"/>
  <c r="I108" i="4"/>
  <c r="J108" i="4"/>
  <c r="K108" i="4"/>
  <c r="L108" i="4"/>
  <c r="D109" i="4"/>
  <c r="E109" i="4"/>
  <c r="F109" i="4"/>
  <c r="G109" i="4"/>
  <c r="I109" i="4"/>
  <c r="J109" i="4"/>
  <c r="K109" i="4"/>
  <c r="L109" i="4"/>
  <c r="D110" i="4"/>
  <c r="E110" i="4"/>
  <c r="F110" i="4"/>
  <c r="G110" i="4"/>
  <c r="I110" i="4"/>
  <c r="J110" i="4"/>
  <c r="K110" i="4"/>
  <c r="L110" i="4"/>
  <c r="D111" i="4"/>
  <c r="E111" i="4"/>
  <c r="F111" i="4"/>
  <c r="G111" i="4"/>
  <c r="H111" i="4"/>
  <c r="I111" i="4"/>
  <c r="J111" i="4"/>
  <c r="K111" i="4"/>
  <c r="L111" i="4"/>
  <c r="D112" i="4"/>
  <c r="E112" i="4"/>
  <c r="F112" i="4"/>
  <c r="G112" i="4"/>
  <c r="I112" i="4"/>
  <c r="J112" i="4"/>
  <c r="K112" i="4"/>
  <c r="L112" i="4"/>
  <c r="D113" i="4"/>
  <c r="E113" i="4"/>
  <c r="F113" i="4"/>
  <c r="G113" i="4"/>
  <c r="I113" i="4"/>
  <c r="J113" i="4"/>
  <c r="K113" i="4"/>
  <c r="L113" i="4"/>
  <c r="D114" i="4"/>
  <c r="E114" i="4"/>
  <c r="F114" i="4"/>
  <c r="G114" i="4"/>
  <c r="I114" i="4"/>
  <c r="J114" i="4"/>
  <c r="K114" i="4"/>
  <c r="L114" i="4"/>
  <c r="D115" i="4"/>
  <c r="E115" i="4"/>
  <c r="F115" i="4"/>
  <c r="G115" i="4"/>
  <c r="H115" i="4"/>
  <c r="I115" i="4"/>
  <c r="J115" i="4"/>
  <c r="K115" i="4"/>
  <c r="L115" i="4"/>
  <c r="D116" i="4"/>
  <c r="E116" i="4"/>
  <c r="F116" i="4"/>
  <c r="G116" i="4"/>
  <c r="I116" i="4"/>
  <c r="J116" i="4"/>
  <c r="K116" i="4"/>
  <c r="L116" i="4"/>
  <c r="D117" i="4"/>
  <c r="E117" i="4"/>
  <c r="F117" i="4"/>
  <c r="G117" i="4"/>
  <c r="I117" i="4"/>
  <c r="J117" i="4"/>
  <c r="K117" i="4"/>
  <c r="L117" i="4"/>
  <c r="D118" i="4"/>
  <c r="E118" i="4"/>
  <c r="F118" i="4"/>
  <c r="G118" i="4"/>
  <c r="I118" i="4"/>
  <c r="J118" i="4"/>
  <c r="K118" i="4"/>
  <c r="L118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I120" i="4"/>
  <c r="J120" i="4"/>
  <c r="K120" i="4"/>
  <c r="L120" i="4"/>
  <c r="D121" i="4"/>
  <c r="E121" i="4"/>
  <c r="F121" i="4"/>
  <c r="G121" i="4"/>
  <c r="I121" i="4"/>
  <c r="J121" i="4"/>
  <c r="K121" i="4"/>
  <c r="L121" i="4"/>
  <c r="D122" i="4"/>
  <c r="E122" i="4"/>
  <c r="F122" i="4"/>
  <c r="G122" i="4"/>
  <c r="I122" i="4"/>
  <c r="J122" i="4"/>
  <c r="K122" i="4"/>
  <c r="L122" i="4"/>
  <c r="D123" i="4"/>
  <c r="E123" i="4"/>
  <c r="F123" i="4"/>
  <c r="G123" i="4"/>
  <c r="H123" i="4"/>
  <c r="I123" i="4"/>
  <c r="J123" i="4"/>
  <c r="K123" i="4"/>
  <c r="L123" i="4"/>
  <c r="D124" i="4"/>
  <c r="E124" i="4"/>
  <c r="F124" i="4"/>
  <c r="G124" i="4"/>
  <c r="I124" i="4"/>
  <c r="J124" i="4"/>
  <c r="K124" i="4"/>
  <c r="L124" i="4"/>
  <c r="D125" i="4"/>
  <c r="E125" i="4"/>
  <c r="F125" i="4"/>
  <c r="G125" i="4"/>
  <c r="I125" i="4"/>
  <c r="J125" i="4"/>
  <c r="K125" i="4"/>
  <c r="L125" i="4"/>
  <c r="D126" i="4"/>
  <c r="E126" i="4"/>
  <c r="F126" i="4"/>
  <c r="G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I128" i="4"/>
  <c r="J128" i="4"/>
  <c r="K128" i="4"/>
  <c r="L128" i="4"/>
  <c r="D129" i="4"/>
  <c r="E129" i="4"/>
  <c r="F129" i="4"/>
  <c r="G129" i="4"/>
  <c r="I129" i="4"/>
  <c r="J129" i="4"/>
  <c r="K129" i="4"/>
  <c r="L129" i="4"/>
  <c r="D130" i="4"/>
  <c r="E130" i="4"/>
  <c r="F130" i="4"/>
  <c r="G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D132" i="4"/>
  <c r="E132" i="4"/>
  <c r="F132" i="4"/>
  <c r="G132" i="4"/>
  <c r="I132" i="4"/>
  <c r="J132" i="4"/>
  <c r="K132" i="4"/>
  <c r="L132" i="4"/>
  <c r="D133" i="4"/>
  <c r="E133" i="4"/>
  <c r="F133" i="4"/>
  <c r="G133" i="4"/>
  <c r="I133" i="4"/>
  <c r="J133" i="4"/>
  <c r="K133" i="4"/>
  <c r="L133" i="4"/>
  <c r="D134" i="4"/>
  <c r="E134" i="4"/>
  <c r="F134" i="4"/>
  <c r="G134" i="4"/>
  <c r="I134" i="4"/>
  <c r="J134" i="4"/>
  <c r="K134" i="4"/>
  <c r="L134" i="4"/>
  <c r="D135" i="4"/>
  <c r="E135" i="4"/>
  <c r="F135" i="4"/>
  <c r="G135" i="4"/>
  <c r="H135" i="4"/>
  <c r="I135" i="4"/>
  <c r="J135" i="4"/>
  <c r="K135" i="4"/>
  <c r="L135" i="4"/>
  <c r="D136" i="4"/>
  <c r="E136" i="4"/>
  <c r="F136" i="4"/>
  <c r="G136" i="4"/>
  <c r="I136" i="4"/>
  <c r="J136" i="4"/>
  <c r="K136" i="4"/>
  <c r="L136" i="4"/>
  <c r="D137" i="4"/>
  <c r="E137" i="4"/>
  <c r="F137" i="4"/>
  <c r="G137" i="4"/>
  <c r="I137" i="4"/>
  <c r="J137" i="4"/>
  <c r="K137" i="4"/>
  <c r="L137" i="4"/>
  <c r="D138" i="4"/>
  <c r="E138" i="4"/>
  <c r="F138" i="4"/>
  <c r="G138" i="4"/>
  <c r="I138" i="4"/>
  <c r="J138" i="4"/>
  <c r="K138" i="4"/>
  <c r="L138" i="4"/>
  <c r="D139" i="4"/>
  <c r="E139" i="4"/>
  <c r="F139" i="4"/>
  <c r="G139" i="4"/>
  <c r="H139" i="4"/>
  <c r="I139" i="4"/>
  <c r="J139" i="4"/>
  <c r="K139" i="4"/>
  <c r="L139" i="4"/>
  <c r="D140" i="4"/>
  <c r="E140" i="4"/>
  <c r="F140" i="4"/>
  <c r="G140" i="4"/>
  <c r="I140" i="4"/>
  <c r="J140" i="4"/>
  <c r="K140" i="4"/>
  <c r="L140" i="4"/>
  <c r="D141" i="4"/>
  <c r="E141" i="4"/>
  <c r="F141" i="4"/>
  <c r="G141" i="4"/>
  <c r="I141" i="4"/>
  <c r="J141" i="4"/>
  <c r="K141" i="4"/>
  <c r="L141" i="4"/>
  <c r="D142" i="4"/>
  <c r="E142" i="4"/>
  <c r="F142" i="4"/>
  <c r="G142" i="4"/>
  <c r="I142" i="4"/>
  <c r="J142" i="4"/>
  <c r="K142" i="4"/>
  <c r="L142" i="4"/>
  <c r="D143" i="4"/>
  <c r="E143" i="4"/>
  <c r="F143" i="4"/>
  <c r="G143" i="4"/>
  <c r="H143" i="4"/>
  <c r="I143" i="4"/>
  <c r="J143" i="4"/>
  <c r="K143" i="4"/>
  <c r="L143" i="4"/>
  <c r="D144" i="4"/>
  <c r="E144" i="4"/>
  <c r="F144" i="4"/>
  <c r="G144" i="4"/>
  <c r="I144" i="4"/>
  <c r="J144" i="4"/>
  <c r="K144" i="4"/>
  <c r="L144" i="4"/>
  <c r="D145" i="4"/>
  <c r="E145" i="4"/>
  <c r="F145" i="4"/>
  <c r="G145" i="4"/>
  <c r="I145" i="4"/>
  <c r="J145" i="4"/>
  <c r="K145" i="4"/>
  <c r="L145" i="4"/>
  <c r="D146" i="4"/>
  <c r="E146" i="4"/>
  <c r="F146" i="4"/>
  <c r="G146" i="4"/>
  <c r="I146" i="4"/>
  <c r="J146" i="4"/>
  <c r="K146" i="4"/>
  <c r="L146" i="4"/>
  <c r="D147" i="4"/>
  <c r="E147" i="4"/>
  <c r="F147" i="4"/>
  <c r="G147" i="4"/>
  <c r="H147" i="4"/>
  <c r="I147" i="4"/>
  <c r="J147" i="4"/>
  <c r="K147" i="4"/>
  <c r="L147" i="4"/>
  <c r="D148" i="4"/>
  <c r="E148" i="4"/>
  <c r="F148" i="4"/>
  <c r="G148" i="4"/>
  <c r="I148" i="4"/>
  <c r="J148" i="4"/>
  <c r="K148" i="4"/>
  <c r="L148" i="4"/>
  <c r="D149" i="4"/>
  <c r="E149" i="4"/>
  <c r="F149" i="4"/>
  <c r="G149" i="4"/>
  <c r="I149" i="4"/>
  <c r="J149" i="4"/>
  <c r="K149" i="4"/>
  <c r="L149" i="4"/>
  <c r="D150" i="4"/>
  <c r="E150" i="4"/>
  <c r="F150" i="4"/>
  <c r="G150" i="4"/>
  <c r="I150" i="4"/>
  <c r="J150" i="4"/>
  <c r="K150" i="4"/>
  <c r="L150" i="4"/>
  <c r="D151" i="4"/>
  <c r="E151" i="4"/>
  <c r="F151" i="4"/>
  <c r="G151" i="4"/>
  <c r="H151" i="4"/>
  <c r="I151" i="4"/>
  <c r="J151" i="4"/>
  <c r="K151" i="4"/>
  <c r="L151" i="4"/>
  <c r="D152" i="4"/>
  <c r="E152" i="4"/>
  <c r="F152" i="4"/>
  <c r="G152" i="4"/>
  <c r="I152" i="4"/>
  <c r="J152" i="4"/>
  <c r="K152" i="4"/>
  <c r="L152" i="4"/>
  <c r="D153" i="4"/>
  <c r="E153" i="4"/>
  <c r="F153" i="4"/>
  <c r="G153" i="4"/>
  <c r="I153" i="4"/>
  <c r="J153" i="4"/>
  <c r="K153" i="4"/>
  <c r="L153" i="4"/>
  <c r="D154" i="4"/>
  <c r="E154" i="4"/>
  <c r="F154" i="4"/>
  <c r="G154" i="4"/>
  <c r="I154" i="4"/>
  <c r="J154" i="4"/>
  <c r="K154" i="4"/>
  <c r="L154" i="4"/>
  <c r="D155" i="4"/>
  <c r="E155" i="4"/>
  <c r="F155" i="4"/>
  <c r="G155" i="4"/>
  <c r="H155" i="4"/>
  <c r="I155" i="4"/>
  <c r="J155" i="4"/>
  <c r="K155" i="4"/>
  <c r="L155" i="4"/>
  <c r="D156" i="4"/>
  <c r="E156" i="4"/>
  <c r="F156" i="4"/>
  <c r="G156" i="4"/>
  <c r="I156" i="4"/>
  <c r="J156" i="4"/>
  <c r="K156" i="4"/>
  <c r="L156" i="4"/>
  <c r="D157" i="4"/>
  <c r="E157" i="4"/>
  <c r="F157" i="4"/>
  <c r="G157" i="4"/>
  <c r="I157" i="4"/>
  <c r="J157" i="4"/>
  <c r="K157" i="4"/>
  <c r="L157" i="4"/>
  <c r="D158" i="4"/>
  <c r="E158" i="4"/>
  <c r="F158" i="4"/>
  <c r="G158" i="4"/>
  <c r="I158" i="4"/>
  <c r="J158" i="4"/>
  <c r="K158" i="4"/>
  <c r="L158" i="4"/>
  <c r="D159" i="4"/>
  <c r="E159" i="4"/>
  <c r="F159" i="4"/>
  <c r="G159" i="4"/>
  <c r="H159" i="4"/>
  <c r="I159" i="4"/>
  <c r="J159" i="4"/>
  <c r="K159" i="4"/>
  <c r="L159" i="4"/>
  <c r="D160" i="4"/>
  <c r="E160" i="4"/>
  <c r="F160" i="4"/>
  <c r="G160" i="4"/>
  <c r="I160" i="4"/>
  <c r="J160" i="4"/>
  <c r="K160" i="4"/>
  <c r="L160" i="4"/>
  <c r="D161" i="4"/>
  <c r="E161" i="4"/>
  <c r="F161" i="4"/>
  <c r="G161" i="4"/>
  <c r="I161" i="4"/>
  <c r="J161" i="4"/>
  <c r="K161" i="4"/>
  <c r="L161" i="4"/>
  <c r="D162" i="4"/>
  <c r="E162" i="4"/>
  <c r="F162" i="4"/>
  <c r="G162" i="4"/>
  <c r="I162" i="4"/>
  <c r="J162" i="4"/>
  <c r="K162" i="4"/>
  <c r="L162" i="4"/>
  <c r="D163" i="4"/>
  <c r="E163" i="4"/>
  <c r="F163" i="4"/>
  <c r="G163" i="4"/>
  <c r="H163" i="4"/>
  <c r="I163" i="4"/>
  <c r="J163" i="4"/>
  <c r="K163" i="4"/>
  <c r="L163" i="4"/>
  <c r="D164" i="4"/>
  <c r="E164" i="4"/>
  <c r="F164" i="4"/>
  <c r="G164" i="4"/>
  <c r="I164" i="4"/>
  <c r="J164" i="4"/>
  <c r="K164" i="4"/>
  <c r="L164" i="4"/>
  <c r="D165" i="4"/>
  <c r="E165" i="4"/>
  <c r="F165" i="4"/>
  <c r="G165" i="4"/>
  <c r="H165" i="4"/>
  <c r="I165" i="4"/>
  <c r="J165" i="4"/>
  <c r="K165" i="4"/>
  <c r="L165" i="4"/>
  <c r="D166" i="4"/>
  <c r="E166" i="4"/>
  <c r="F166" i="4"/>
  <c r="G166" i="4"/>
  <c r="I166" i="4"/>
  <c r="J166" i="4"/>
  <c r="K166" i="4"/>
  <c r="L166" i="4"/>
  <c r="D167" i="4"/>
  <c r="E167" i="4"/>
  <c r="F167" i="4"/>
  <c r="G167" i="4"/>
  <c r="H167" i="4"/>
  <c r="I167" i="4"/>
  <c r="J167" i="4"/>
  <c r="K167" i="4"/>
  <c r="L167" i="4"/>
  <c r="D168" i="4"/>
  <c r="E168" i="4"/>
  <c r="F168" i="4"/>
  <c r="G168" i="4"/>
  <c r="I168" i="4"/>
  <c r="J168" i="4"/>
  <c r="K168" i="4"/>
  <c r="L168" i="4"/>
  <c r="D169" i="4"/>
  <c r="E169" i="4"/>
  <c r="F169" i="4"/>
  <c r="G169" i="4"/>
  <c r="I169" i="4"/>
  <c r="J169" i="4"/>
  <c r="K169" i="4"/>
  <c r="L169" i="4"/>
  <c r="D170" i="4"/>
  <c r="E170" i="4"/>
  <c r="F170" i="4"/>
  <c r="G170" i="4"/>
  <c r="H170" i="4"/>
  <c r="I170" i="4"/>
  <c r="J170" i="4"/>
  <c r="K170" i="4"/>
  <c r="L170" i="4"/>
  <c r="D171" i="4"/>
  <c r="E171" i="4"/>
  <c r="F171" i="4"/>
  <c r="G171" i="4"/>
  <c r="H171" i="4"/>
  <c r="I171" i="4"/>
  <c r="J171" i="4"/>
  <c r="K171" i="4"/>
  <c r="L171" i="4"/>
  <c r="D172" i="4"/>
  <c r="E172" i="4"/>
  <c r="F172" i="4"/>
  <c r="G172" i="4"/>
  <c r="I172" i="4"/>
  <c r="J172" i="4"/>
  <c r="K172" i="4"/>
  <c r="L172" i="4"/>
  <c r="D173" i="4"/>
  <c r="E173" i="4"/>
  <c r="F173" i="4"/>
  <c r="G173" i="4"/>
  <c r="I173" i="4"/>
  <c r="J173" i="4"/>
  <c r="K173" i="4"/>
  <c r="L173" i="4"/>
  <c r="D174" i="4"/>
  <c r="E174" i="4"/>
  <c r="F174" i="4"/>
  <c r="G174" i="4"/>
  <c r="I174" i="4"/>
  <c r="J174" i="4"/>
  <c r="K174" i="4"/>
  <c r="L174" i="4"/>
  <c r="D175" i="4"/>
  <c r="E175" i="4"/>
  <c r="F175" i="4"/>
  <c r="G175" i="4"/>
  <c r="H175" i="4"/>
  <c r="I175" i="4"/>
  <c r="J175" i="4"/>
  <c r="K175" i="4"/>
  <c r="L175" i="4"/>
  <c r="D176" i="4"/>
  <c r="E176" i="4"/>
  <c r="F176" i="4"/>
  <c r="G176" i="4"/>
  <c r="I176" i="4"/>
  <c r="J176" i="4"/>
  <c r="K176" i="4"/>
  <c r="L176" i="4"/>
  <c r="D177" i="4"/>
  <c r="E177" i="4"/>
  <c r="F177" i="4"/>
  <c r="G177" i="4"/>
  <c r="I177" i="4"/>
  <c r="J177" i="4"/>
  <c r="K177" i="4"/>
  <c r="L177" i="4"/>
  <c r="C179" i="4"/>
  <c r="K179" i="4" s="1"/>
  <c r="J179" i="4"/>
  <c r="X179" i="2" l="1"/>
  <c r="P179" i="2"/>
  <c r="H179" i="2"/>
  <c r="T179" i="2"/>
  <c r="K179" i="2"/>
  <c r="D186" i="3"/>
  <c r="D179" i="4"/>
  <c r="F179" i="4"/>
  <c r="G179" i="1"/>
  <c r="H179" i="4" s="1"/>
  <c r="E180" i="1"/>
  <c r="H180" i="1"/>
  <c r="H184" i="1" s="1"/>
  <c r="G184" i="1" s="1"/>
  <c r="E179" i="2"/>
  <c r="S181" i="3"/>
  <c r="E179" i="4"/>
  <c r="I179" i="4"/>
  <c r="L179" i="4"/>
  <c r="G179" i="4"/>
  <c r="Z179" i="2"/>
  <c r="V179" i="2"/>
  <c r="R179" i="2"/>
  <c r="N179" i="2"/>
  <c r="J179" i="2"/>
</calcChain>
</file>

<file path=xl/comments1.xml><?xml version="1.0" encoding="utf-8"?>
<comments xmlns="http://schemas.openxmlformats.org/spreadsheetml/2006/main">
  <authors>
    <author>sgoins</author>
  </authors>
  <commentList>
    <comment ref="C4" authorId="0" shapeId="0">
      <text>
        <r>
          <rPr>
            <b/>
            <sz val="8"/>
            <color indexed="81"/>
            <rFont val="Tahoma"/>
          </rPr>
          <t>Anchorage Ind. expenditures include $190,000 paid to Jefferson Co. for serving its 74.0 ADA of high school students.</t>
        </r>
      </text>
    </comment>
  </commentList>
</comments>
</file>

<file path=xl/comments2.xml><?xml version="1.0" encoding="utf-8"?>
<comments xmlns="http://schemas.openxmlformats.org/spreadsheetml/2006/main">
  <authors>
    <author>sgoins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Anchorage: Does not include 74.0 ADA of high school students served by Jefferson Co.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<sst xmlns="http://schemas.openxmlformats.org/spreadsheetml/2006/main" count="1498" uniqueCount="596">
  <si>
    <t>001</t>
  </si>
  <si>
    <t>Adair County</t>
  </si>
  <si>
    <t>005</t>
  </si>
  <si>
    <t>Allen County</t>
  </si>
  <si>
    <t>006</t>
  </si>
  <si>
    <t>Anchorage Independent</t>
  </si>
  <si>
    <t>011</t>
  </si>
  <si>
    <t>Anderson County</t>
  </si>
  <si>
    <t>012</t>
  </si>
  <si>
    <t>Ashland Independent</t>
  </si>
  <si>
    <t>013</t>
  </si>
  <si>
    <t>Augusta Independent</t>
  </si>
  <si>
    <t>015</t>
  </si>
  <si>
    <t>Ballard County</t>
  </si>
  <si>
    <t>016</t>
  </si>
  <si>
    <t>Barbourville Independent</t>
  </si>
  <si>
    <t>017</t>
  </si>
  <si>
    <t>Bardstown Independent</t>
  </si>
  <si>
    <t>021</t>
  </si>
  <si>
    <t>Barren County</t>
  </si>
  <si>
    <t>025</t>
  </si>
  <si>
    <t>Bath County</t>
  </si>
  <si>
    <t>026</t>
  </si>
  <si>
    <t>Beechwood Independent</t>
  </si>
  <si>
    <t>031</t>
  </si>
  <si>
    <t>Bell County</t>
  </si>
  <si>
    <t>032</t>
  </si>
  <si>
    <t>Bellevue Independent</t>
  </si>
  <si>
    <t>034</t>
  </si>
  <si>
    <t>Berea Independent</t>
  </si>
  <si>
    <t>035</t>
  </si>
  <si>
    <t>Boone County</t>
  </si>
  <si>
    <t>041</t>
  </si>
  <si>
    <t>Bourbon County</t>
  </si>
  <si>
    <t>042</t>
  </si>
  <si>
    <t>Bowling Green Independent</t>
  </si>
  <si>
    <t>045</t>
  </si>
  <si>
    <t>Boyd County</t>
  </si>
  <si>
    <t>051</t>
  </si>
  <si>
    <t>Boyle County</t>
  </si>
  <si>
    <t>055</t>
  </si>
  <si>
    <t>Bracken County</t>
  </si>
  <si>
    <t>061</t>
  </si>
  <si>
    <t>Breathitt County</t>
  </si>
  <si>
    <t>065</t>
  </si>
  <si>
    <t>Breckinridge County</t>
  </si>
  <si>
    <t>071</t>
  </si>
  <si>
    <t>Bullitt County</t>
  </si>
  <si>
    <t>072</t>
  </si>
  <si>
    <t>Burgin Independent</t>
  </si>
  <si>
    <t>075</t>
  </si>
  <si>
    <t>Butler County</t>
  </si>
  <si>
    <t>081</t>
  </si>
  <si>
    <t>Caldwell County</t>
  </si>
  <si>
    <t>085</t>
  </si>
  <si>
    <t>Calloway County</t>
  </si>
  <si>
    <t>091</t>
  </si>
  <si>
    <t>Campbell County</t>
  </si>
  <si>
    <t>092</t>
  </si>
  <si>
    <t>Campbellsville Independent</t>
  </si>
  <si>
    <t>095</t>
  </si>
  <si>
    <t>Carlisle County</t>
  </si>
  <si>
    <t>101</t>
  </si>
  <si>
    <t>Carroll County</t>
  </si>
  <si>
    <t>105</t>
  </si>
  <si>
    <t>Carter County</t>
  </si>
  <si>
    <t>111</t>
  </si>
  <si>
    <t>Casey County</t>
  </si>
  <si>
    <t>113</t>
  </si>
  <si>
    <t>Caverna Independent</t>
  </si>
  <si>
    <t>115</t>
  </si>
  <si>
    <t>Christian County</t>
  </si>
  <si>
    <t>121</t>
  </si>
  <si>
    <t>Clark County</t>
  </si>
  <si>
    <t>125</t>
  </si>
  <si>
    <t>Clay County</t>
  </si>
  <si>
    <t>131</t>
  </si>
  <si>
    <t>Clinton County</t>
  </si>
  <si>
    <t>132</t>
  </si>
  <si>
    <t>Cloverport Independent</t>
  </si>
  <si>
    <t>133</t>
  </si>
  <si>
    <t>Corbin Independent</t>
  </si>
  <si>
    <t>134</t>
  </si>
  <si>
    <t>Covington Independent</t>
  </si>
  <si>
    <t>135</t>
  </si>
  <si>
    <t>Crittenden County</t>
  </si>
  <si>
    <t>141</t>
  </si>
  <si>
    <t>Cumberland County</t>
  </si>
  <si>
    <t>143</t>
  </si>
  <si>
    <t>Danville Independent</t>
  </si>
  <si>
    <t>145</t>
  </si>
  <si>
    <t>Daviess County</t>
  </si>
  <si>
    <t>146</t>
  </si>
  <si>
    <t>Dawson Springs Independent</t>
  </si>
  <si>
    <t>147</t>
  </si>
  <si>
    <t>Dayton Independent</t>
  </si>
  <si>
    <t>149</t>
  </si>
  <si>
    <t>East Bernstadt Independent</t>
  </si>
  <si>
    <t>151</t>
  </si>
  <si>
    <t>Edmonson County</t>
  </si>
  <si>
    <t>152</t>
  </si>
  <si>
    <t>Elizabethtown Independent</t>
  </si>
  <si>
    <t>155</t>
  </si>
  <si>
    <t>Elliott County</t>
  </si>
  <si>
    <t>156</t>
  </si>
  <si>
    <t>Eminence Independent</t>
  </si>
  <si>
    <t>157</t>
  </si>
  <si>
    <t>Erlanger-Elsmere Independent</t>
  </si>
  <si>
    <t>161</t>
  </si>
  <si>
    <t>Estill County</t>
  </si>
  <si>
    <t>162</t>
  </si>
  <si>
    <t>Fairview Independent</t>
  </si>
  <si>
    <t>165</t>
  </si>
  <si>
    <t>Fayette County</t>
  </si>
  <si>
    <t>171</t>
  </si>
  <si>
    <t>Fleming County</t>
  </si>
  <si>
    <t>175</t>
  </si>
  <si>
    <t>Floyd County</t>
  </si>
  <si>
    <t>176</t>
  </si>
  <si>
    <t>Fort Thomas Independent</t>
  </si>
  <si>
    <t>177</t>
  </si>
  <si>
    <t>Frankfort Independent</t>
  </si>
  <si>
    <t>181</t>
  </si>
  <si>
    <t>Franklin County</t>
  </si>
  <si>
    <t>185</t>
  </si>
  <si>
    <t>Fulton County</t>
  </si>
  <si>
    <t>186</t>
  </si>
  <si>
    <t>Fulton Independent</t>
  </si>
  <si>
    <t>191</t>
  </si>
  <si>
    <t>Gallatin County</t>
  </si>
  <si>
    <t>195</t>
  </si>
  <si>
    <t>Garrard County</t>
  </si>
  <si>
    <t>197</t>
  </si>
  <si>
    <t>Glasgow Independent</t>
  </si>
  <si>
    <t>201</t>
  </si>
  <si>
    <t>Grant County</t>
  </si>
  <si>
    <t>205</t>
  </si>
  <si>
    <t>Graves County</t>
  </si>
  <si>
    <t>211</t>
  </si>
  <si>
    <t>Grayson County</t>
  </si>
  <si>
    <t>215</t>
  </si>
  <si>
    <t>Green County</t>
  </si>
  <si>
    <t>221</t>
  </si>
  <si>
    <t>Greenup County</t>
  </si>
  <si>
    <t>225</t>
  </si>
  <si>
    <t>Hancock County</t>
  </si>
  <si>
    <t>231</t>
  </si>
  <si>
    <t>Hardin County</t>
  </si>
  <si>
    <t>235</t>
  </si>
  <si>
    <t>Harlan County</t>
  </si>
  <si>
    <t>236</t>
  </si>
  <si>
    <t>Harlan Independent</t>
  </si>
  <si>
    <t>241</t>
  </si>
  <si>
    <t>Harrison County</t>
  </si>
  <si>
    <t>242</t>
  </si>
  <si>
    <t>Harrodsburg Independent</t>
  </si>
  <si>
    <t>245</t>
  </si>
  <si>
    <t>Hart County</t>
  </si>
  <si>
    <t>246</t>
  </si>
  <si>
    <t>Hazard Independent</t>
  </si>
  <si>
    <t>251</t>
  </si>
  <si>
    <t>Henderson County</t>
  </si>
  <si>
    <t>255</t>
  </si>
  <si>
    <t>Henry County</t>
  </si>
  <si>
    <t>261</t>
  </si>
  <si>
    <t>Hickman County</t>
  </si>
  <si>
    <t>265</t>
  </si>
  <si>
    <t>Hopkins County</t>
  </si>
  <si>
    <t>271</t>
  </si>
  <si>
    <t>Jackson County</t>
  </si>
  <si>
    <t>272</t>
  </si>
  <si>
    <t>Jackson Independent</t>
  </si>
  <si>
    <t>275</t>
  </si>
  <si>
    <t>Jefferson County</t>
  </si>
  <si>
    <t>276</t>
  </si>
  <si>
    <t>Jenkins Independent</t>
  </si>
  <si>
    <t>281</t>
  </si>
  <si>
    <t>Jessamine County</t>
  </si>
  <si>
    <t>285</t>
  </si>
  <si>
    <t>Johnson County</t>
  </si>
  <si>
    <t>291</t>
  </si>
  <si>
    <t>Kenton County</t>
  </si>
  <si>
    <t>295</t>
  </si>
  <si>
    <t>Knott County</t>
  </si>
  <si>
    <t>301</t>
  </si>
  <si>
    <t>Knox County</t>
  </si>
  <si>
    <t>305</t>
  </si>
  <si>
    <t>LaRue County</t>
  </si>
  <si>
    <t>311</t>
  </si>
  <si>
    <t>Laurel County</t>
  </si>
  <si>
    <t>315</t>
  </si>
  <si>
    <t>Lawrence County</t>
  </si>
  <si>
    <t>321</t>
  </si>
  <si>
    <t>Lee County</t>
  </si>
  <si>
    <t>325</t>
  </si>
  <si>
    <t>Leslie County</t>
  </si>
  <si>
    <t>331</t>
  </si>
  <si>
    <t>Letcher County</t>
  </si>
  <si>
    <t>335</t>
  </si>
  <si>
    <t>Lewis County</t>
  </si>
  <si>
    <t>341</t>
  </si>
  <si>
    <t>Lincoln County</t>
  </si>
  <si>
    <t>345</t>
  </si>
  <si>
    <t>Livingston County</t>
  </si>
  <si>
    <t>351</t>
  </si>
  <si>
    <t>Logan County</t>
  </si>
  <si>
    <t>354</t>
  </si>
  <si>
    <t>Ludlow Independent</t>
  </si>
  <si>
    <t>361</t>
  </si>
  <si>
    <t>Lyon County</t>
  </si>
  <si>
    <t>365</t>
  </si>
  <si>
    <t>Madison County</t>
  </si>
  <si>
    <t>371</t>
  </si>
  <si>
    <t>Magoffin County</t>
  </si>
  <si>
    <t>375</t>
  </si>
  <si>
    <t>Marion County</t>
  </si>
  <si>
    <t>381</t>
  </si>
  <si>
    <t>Marshall County</t>
  </si>
  <si>
    <t>385</t>
  </si>
  <si>
    <t>Martin County</t>
  </si>
  <si>
    <t>391</t>
  </si>
  <si>
    <t>Mason County</t>
  </si>
  <si>
    <t>392</t>
  </si>
  <si>
    <t>Mayfield Independent</t>
  </si>
  <si>
    <t>395</t>
  </si>
  <si>
    <t>McCracken County</t>
  </si>
  <si>
    <t>401</t>
  </si>
  <si>
    <t>McCreary County</t>
  </si>
  <si>
    <t>405</t>
  </si>
  <si>
    <t>McLean County</t>
  </si>
  <si>
    <t>411</t>
  </si>
  <si>
    <t>Meade County</t>
  </si>
  <si>
    <t>415</t>
  </si>
  <si>
    <t>Menifee County</t>
  </si>
  <si>
    <t>421</t>
  </si>
  <si>
    <t>Mercer County</t>
  </si>
  <si>
    <t>425</t>
  </si>
  <si>
    <t>Metcalfe County</t>
  </si>
  <si>
    <t>426</t>
  </si>
  <si>
    <t>Middlesboro Independent</t>
  </si>
  <si>
    <t>431</t>
  </si>
  <si>
    <t>Monroe County</t>
  </si>
  <si>
    <t>435</t>
  </si>
  <si>
    <t>Montgomery County</t>
  </si>
  <si>
    <t>436</t>
  </si>
  <si>
    <t>Monticello Independent</t>
  </si>
  <si>
    <t>441</t>
  </si>
  <si>
    <t>Morgan County</t>
  </si>
  <si>
    <t>445</t>
  </si>
  <si>
    <t>Muhlenberg County</t>
  </si>
  <si>
    <t>446</t>
  </si>
  <si>
    <t>Murray Independent</t>
  </si>
  <si>
    <t>451</t>
  </si>
  <si>
    <t>Nelson County</t>
  </si>
  <si>
    <t>452</t>
  </si>
  <si>
    <t>Newport Independent</t>
  </si>
  <si>
    <t>455</t>
  </si>
  <si>
    <t>Nicholas County</t>
  </si>
  <si>
    <t>461</t>
  </si>
  <si>
    <t>Ohio County</t>
  </si>
  <si>
    <t>465</t>
  </si>
  <si>
    <t>Oldham County</t>
  </si>
  <si>
    <t>471</t>
  </si>
  <si>
    <t>Owen County</t>
  </si>
  <si>
    <t>472</t>
  </si>
  <si>
    <t>Owensboro Independent</t>
  </si>
  <si>
    <t>475</t>
  </si>
  <si>
    <t>Owsley County</t>
  </si>
  <si>
    <t>476</t>
  </si>
  <si>
    <t>Paducah Independent</t>
  </si>
  <si>
    <t>477</t>
  </si>
  <si>
    <t>Paintsville Independent</t>
  </si>
  <si>
    <t>478</t>
  </si>
  <si>
    <t>Paris Independent</t>
  </si>
  <si>
    <t>481</t>
  </si>
  <si>
    <t>Pendleton County</t>
  </si>
  <si>
    <t>485</t>
  </si>
  <si>
    <t>Perry County</t>
  </si>
  <si>
    <t>491</t>
  </si>
  <si>
    <t>Pike County</t>
  </si>
  <si>
    <t>492</t>
  </si>
  <si>
    <t>Pikeville Independent</t>
  </si>
  <si>
    <t>493</t>
  </si>
  <si>
    <t>Pineville Independent</t>
  </si>
  <si>
    <t>495</t>
  </si>
  <si>
    <t>Powell County</t>
  </si>
  <si>
    <t>496</t>
  </si>
  <si>
    <t>Providence Independent</t>
  </si>
  <si>
    <t>501</t>
  </si>
  <si>
    <t>Pulaski County</t>
  </si>
  <si>
    <t>502</t>
  </si>
  <si>
    <t>Raceland Independent</t>
  </si>
  <si>
    <t>505</t>
  </si>
  <si>
    <t>Robertson County</t>
  </si>
  <si>
    <t>511</t>
  </si>
  <si>
    <t>Rockcastle County</t>
  </si>
  <si>
    <t>515</t>
  </si>
  <si>
    <t>Rowan County</t>
  </si>
  <si>
    <t>521</t>
  </si>
  <si>
    <t>Russell County</t>
  </si>
  <si>
    <t>522</t>
  </si>
  <si>
    <t>Russell Independent</t>
  </si>
  <si>
    <t>523</t>
  </si>
  <si>
    <t>Russellville Independent</t>
  </si>
  <si>
    <t>524</t>
  </si>
  <si>
    <t>Science Hill Independent</t>
  </si>
  <si>
    <t>525</t>
  </si>
  <si>
    <t>Scott County</t>
  </si>
  <si>
    <t>531</t>
  </si>
  <si>
    <t>Shelby County</t>
  </si>
  <si>
    <t>533</t>
  </si>
  <si>
    <t>Silver Grove Independent</t>
  </si>
  <si>
    <t>535</t>
  </si>
  <si>
    <t>Simpson County</t>
  </si>
  <si>
    <t>536</t>
  </si>
  <si>
    <t>Somerset Independent</t>
  </si>
  <si>
    <t>537</t>
  </si>
  <si>
    <t>Southgate Independent</t>
  </si>
  <si>
    <t>541</t>
  </si>
  <si>
    <t>Spencer County</t>
  </si>
  <si>
    <t>545</t>
  </si>
  <si>
    <t>Taylor County</t>
  </si>
  <si>
    <t>551</t>
  </si>
  <si>
    <t>Todd County</t>
  </si>
  <si>
    <t>555</t>
  </si>
  <si>
    <t>Trigg County</t>
  </si>
  <si>
    <t>561</t>
  </si>
  <si>
    <t>Trimble County</t>
  </si>
  <si>
    <t>565</t>
  </si>
  <si>
    <t>Union County</t>
  </si>
  <si>
    <t>567</t>
  </si>
  <si>
    <t>Walton-Verona Independent</t>
  </si>
  <si>
    <t>571</t>
  </si>
  <si>
    <t>Warren County</t>
  </si>
  <si>
    <t>575</t>
  </si>
  <si>
    <t>Washington County</t>
  </si>
  <si>
    <t>581</t>
  </si>
  <si>
    <t>Wayne County</t>
  </si>
  <si>
    <t>585</t>
  </si>
  <si>
    <t>Webster County</t>
  </si>
  <si>
    <t>586</t>
  </si>
  <si>
    <t>West Point Independent</t>
  </si>
  <si>
    <t>591</t>
  </si>
  <si>
    <t>Whitley County</t>
  </si>
  <si>
    <t>592</t>
  </si>
  <si>
    <t>Williamsburg Independent</t>
  </si>
  <si>
    <t>593</t>
  </si>
  <si>
    <t>Williamstown Independent</t>
  </si>
  <si>
    <t>595</t>
  </si>
  <si>
    <t>Wolfe County</t>
  </si>
  <si>
    <t>601</t>
  </si>
  <si>
    <t>Woodford County</t>
  </si>
  <si>
    <t>DISTRICT NUMBER</t>
  </si>
  <si>
    <t>DISTRICT NAME</t>
  </si>
  <si>
    <t>LOCAL TAX 1111-1199</t>
  </si>
  <si>
    <t>OTHER LOCAL 1200-2999</t>
  </si>
  <si>
    <t>TOTAL LOCAL REV</t>
  </si>
  <si>
    <t>STATE GF SEEK 3111</t>
  </si>
  <si>
    <t>TOTAL STATE 3000-3999</t>
  </si>
  <si>
    <t>FEDERAL 4000-4999</t>
  </si>
  <si>
    <t>OTHER REVENUE 5000-5999</t>
  </si>
  <si>
    <t>TOTAL 1000-5999</t>
  </si>
  <si>
    <t>STATE TOTALS</t>
  </si>
  <si>
    <t>DISTNO</t>
  </si>
  <si>
    <t>DISTNAME</t>
  </si>
  <si>
    <t>2000-2001 ADA</t>
  </si>
  <si>
    <t>2100 INST SUPP SVCS</t>
  </si>
  <si>
    <t>2200 INST STAFF SUPP SVCS</t>
  </si>
  <si>
    <t>2300 DISTRICT ADMIN SUPP SVCS</t>
  </si>
  <si>
    <t>2400 SCHOOL ADMIN SUPP SVCS</t>
  </si>
  <si>
    <t>2500 BUSINESS SUPP SVCS</t>
  </si>
  <si>
    <t>2600 PLANT OPER &amp; MAINT</t>
  </si>
  <si>
    <t>2700 PUPIL TRANS</t>
  </si>
  <si>
    <t>2800 CENTRAL OFFICE SUPP SVCS</t>
  </si>
  <si>
    <t>2900 OTHER INST SUPP SVCS</t>
  </si>
  <si>
    <t>3100 FOOD SVCS OPER</t>
  </si>
  <si>
    <t>3300 COMM SVCS OPER</t>
  </si>
  <si>
    <t>3900 OTHER NON-INST SVCS</t>
  </si>
  <si>
    <t>4100 FACILITIES SITE ACQU</t>
  </si>
  <si>
    <t>4200 FACILITIES SITE IMPR</t>
  </si>
  <si>
    <t>4300 FACILITIES ARCH &amp; ENG</t>
  </si>
  <si>
    <t>4400 FACILITIES EDUC SPEC DEV</t>
  </si>
  <si>
    <t>4500 FACILITES NEW BUILD CONST</t>
  </si>
  <si>
    <t>4600 FACILITIES BUILD IMPR/REN/ADD</t>
  </si>
  <si>
    <t>4900 FACILITIES OTHER</t>
  </si>
  <si>
    <t>5100 DEBT SERVICE</t>
  </si>
  <si>
    <t>5200 FUND TRANSFERS</t>
  </si>
  <si>
    <t>ADAIR CO.</t>
  </si>
  <si>
    <t>ALLEN CO.</t>
  </si>
  <si>
    <t>ANCHORAGE IND.</t>
  </si>
  <si>
    <t>ANDERSON CO.</t>
  </si>
  <si>
    <t>ASHLAND IND.</t>
  </si>
  <si>
    <t>AUGUSTA IND.</t>
  </si>
  <si>
    <t>BALLARD CO.</t>
  </si>
  <si>
    <t>BARBOURVILLE IND.</t>
  </si>
  <si>
    <t>BARDSTOWN IND.</t>
  </si>
  <si>
    <t>BARREN CO.</t>
  </si>
  <si>
    <t>BATH CO.</t>
  </si>
  <si>
    <t>BEECHWOOD IND.</t>
  </si>
  <si>
    <t>BELL CO.</t>
  </si>
  <si>
    <t>BELLEVUE IND.</t>
  </si>
  <si>
    <t>BEREA IND.</t>
  </si>
  <si>
    <t>BOONE CO.</t>
  </si>
  <si>
    <t>BOURBON CO.</t>
  </si>
  <si>
    <t>BOWLING GREEN IND.</t>
  </si>
  <si>
    <t>BOYD CO.</t>
  </si>
  <si>
    <t>BOYLE CO.</t>
  </si>
  <si>
    <t>BRACKEN CO.</t>
  </si>
  <si>
    <t>BREATHITT CO.</t>
  </si>
  <si>
    <t>BRECKINRIDGE CO.</t>
  </si>
  <si>
    <t>BULLITT CO.</t>
  </si>
  <si>
    <t>BURGIN IND.</t>
  </si>
  <si>
    <t>BUTLER CO.</t>
  </si>
  <si>
    <t>CALDWELL CO.</t>
  </si>
  <si>
    <t>CALLOWAY CO.</t>
  </si>
  <si>
    <t>CAMPBELL CO.</t>
  </si>
  <si>
    <t>CAMPBELLSVILLE IND.</t>
  </si>
  <si>
    <t>CARLISLE CO.</t>
  </si>
  <si>
    <t>CARROLL CO.</t>
  </si>
  <si>
    <t>CARTER CO.</t>
  </si>
  <si>
    <t>CASEY CO.</t>
  </si>
  <si>
    <t>CAVERNA IND.</t>
  </si>
  <si>
    <t>CHRISTIAN CO.</t>
  </si>
  <si>
    <t>CLARK CO.</t>
  </si>
  <si>
    <t>CLAY CO.</t>
  </si>
  <si>
    <t>CLINTON CO.</t>
  </si>
  <si>
    <t>CLOVERPORT IND.</t>
  </si>
  <si>
    <t>CORBIN IND.</t>
  </si>
  <si>
    <t>COVINGTON IND.</t>
  </si>
  <si>
    <t>CRITTENDEN CO.</t>
  </si>
  <si>
    <t>CUMBERLAND CO.</t>
  </si>
  <si>
    <t>DANVILLE IND.</t>
  </si>
  <si>
    <t>DAVIESS CO.</t>
  </si>
  <si>
    <t>DAWSON SPRINGS IND.</t>
  </si>
  <si>
    <t>DAYTON IND.</t>
  </si>
  <si>
    <t>EAST BERNSTADT IND.</t>
  </si>
  <si>
    <t>EDMONSON CO.</t>
  </si>
  <si>
    <t>ELIZABETHTOWN IND.</t>
  </si>
  <si>
    <t>ELLIOTT CO.</t>
  </si>
  <si>
    <t>EMINENCE IND.</t>
  </si>
  <si>
    <t>ERLANGER IND.</t>
  </si>
  <si>
    <t>ESTILL CO.</t>
  </si>
  <si>
    <t>FAIRVIEW IND.</t>
  </si>
  <si>
    <t>FAYETTE CO.</t>
  </si>
  <si>
    <t>FLEMING CO.</t>
  </si>
  <si>
    <t>FLOYD CO.</t>
  </si>
  <si>
    <t>FORT THOMAS IND.</t>
  </si>
  <si>
    <t>FRANKFORT IND.</t>
  </si>
  <si>
    <t>FRANKLIN CO.</t>
  </si>
  <si>
    <t>FULTON CO.</t>
  </si>
  <si>
    <t>FULTON IND.</t>
  </si>
  <si>
    <t>GALLATIN CO.</t>
  </si>
  <si>
    <t>GARRARD CO.</t>
  </si>
  <si>
    <t>GLASGOW IND.</t>
  </si>
  <si>
    <t>GRANT CO.</t>
  </si>
  <si>
    <t>GRAVES CO.</t>
  </si>
  <si>
    <t>GRAYSON CO.</t>
  </si>
  <si>
    <t>GREEN CO.</t>
  </si>
  <si>
    <t>GREENUP CO.</t>
  </si>
  <si>
    <t>HANCOCK CO.</t>
  </si>
  <si>
    <t>HARDIN CO.</t>
  </si>
  <si>
    <t>HARLAN CO.</t>
  </si>
  <si>
    <t>HARLAN IND.</t>
  </si>
  <si>
    <t>HARRISON CO.</t>
  </si>
  <si>
    <t>HARRODSBURG IND.</t>
  </si>
  <si>
    <t>HART CO.</t>
  </si>
  <si>
    <t>HAZARD IND.</t>
  </si>
  <si>
    <t>HENDERSON CO.</t>
  </si>
  <si>
    <t>HENRY CO.</t>
  </si>
  <si>
    <t>HICKMAN CO.</t>
  </si>
  <si>
    <t>HOPKINS CO.</t>
  </si>
  <si>
    <t>JACKSON CO.</t>
  </si>
  <si>
    <t>JACKSON IND.</t>
  </si>
  <si>
    <t>JEFFERSON CO.</t>
  </si>
  <si>
    <t>JENKINS IND.</t>
  </si>
  <si>
    <t>JESSAMINE CO.</t>
  </si>
  <si>
    <t>JOHNSON CO.</t>
  </si>
  <si>
    <t>KENTON CO.</t>
  </si>
  <si>
    <t>KNOTT CO.</t>
  </si>
  <si>
    <t>KNOX CO.</t>
  </si>
  <si>
    <t>LARUE CO.</t>
  </si>
  <si>
    <t>LAUREL CO.</t>
  </si>
  <si>
    <t>LAWRENCE CO.</t>
  </si>
  <si>
    <t>LEE CO.</t>
  </si>
  <si>
    <t>LESLIE CO.</t>
  </si>
  <si>
    <t>LETCHER CO.</t>
  </si>
  <si>
    <t>LEWIS CO.</t>
  </si>
  <si>
    <t>LINCOLN CO.</t>
  </si>
  <si>
    <t>LIVINGSTON CO.</t>
  </si>
  <si>
    <t>LOGAN CO.</t>
  </si>
  <si>
    <t>LUDLOW IND.</t>
  </si>
  <si>
    <t>LYON CO.</t>
  </si>
  <si>
    <t>MADISON CO.</t>
  </si>
  <si>
    <t>MAGOFFIN CO.</t>
  </si>
  <si>
    <t>MARION CO.</t>
  </si>
  <si>
    <t>MARSHALL CO.</t>
  </si>
  <si>
    <t>MARTIN CO.</t>
  </si>
  <si>
    <t>MASON CO.</t>
  </si>
  <si>
    <t>MAYFIELD IND.</t>
  </si>
  <si>
    <t>McCRACKEN CO.</t>
  </si>
  <si>
    <t>McCREARY CO.</t>
  </si>
  <si>
    <t>McLEAN CO.</t>
  </si>
  <si>
    <t>MEADE CO.</t>
  </si>
  <si>
    <t>MENIFEE CO.</t>
  </si>
  <si>
    <t>MERCER CO.</t>
  </si>
  <si>
    <t>METCALFE CO.</t>
  </si>
  <si>
    <t>MIDDLESBORO IND.</t>
  </si>
  <si>
    <t>MONROE CO.</t>
  </si>
  <si>
    <t>MONTGOMERY CO.</t>
  </si>
  <si>
    <t>MONTICELLO IND.</t>
  </si>
  <si>
    <t>MORGAN CO.</t>
  </si>
  <si>
    <t>MUHLENBERG CO.</t>
  </si>
  <si>
    <t>MURRAY IND.</t>
  </si>
  <si>
    <t>NELSON CO.</t>
  </si>
  <si>
    <t>NEWPORT IND.</t>
  </si>
  <si>
    <t>NICHOLAS CO.</t>
  </si>
  <si>
    <t>OHIO CO.</t>
  </si>
  <si>
    <t>OLDHAM CO.</t>
  </si>
  <si>
    <t>OWEN CO.</t>
  </si>
  <si>
    <t>OWENSBORO IND.</t>
  </si>
  <si>
    <t>OWSLEY CO.</t>
  </si>
  <si>
    <t>PADUCAH IND.</t>
  </si>
  <si>
    <t>PAINTSVILLE IND.</t>
  </si>
  <si>
    <t>PARIS IND.</t>
  </si>
  <si>
    <t>PENDLETON CO.</t>
  </si>
  <si>
    <t>PERRY CO.</t>
  </si>
  <si>
    <t>PIKE CO.</t>
  </si>
  <si>
    <t>PIKEVILLE IND.</t>
  </si>
  <si>
    <t>PINEVILLE IND.</t>
  </si>
  <si>
    <t>POWELL CO.</t>
  </si>
  <si>
    <t>PROVIDENCE IND.</t>
  </si>
  <si>
    <t>PULASKI CO.</t>
  </si>
  <si>
    <t>RACELAND IND.</t>
  </si>
  <si>
    <t>ROBERTSON CO.</t>
  </si>
  <si>
    <t>ROCKCASTLE CO.</t>
  </si>
  <si>
    <t>ROWAN CO.</t>
  </si>
  <si>
    <t>RUSSELL CO.</t>
  </si>
  <si>
    <t>RUSSELL IND.</t>
  </si>
  <si>
    <t>RUSSELLVILLE IND.</t>
  </si>
  <si>
    <t>SCIENCE HILL IND.</t>
  </si>
  <si>
    <t>SCOTT CO.</t>
  </si>
  <si>
    <t>SHELBY CO.</t>
  </si>
  <si>
    <t>SILVER GROVE IND.</t>
  </si>
  <si>
    <t>SIMPSON CO.</t>
  </si>
  <si>
    <t>SOMERSET IND.</t>
  </si>
  <si>
    <t>SOUTHGATE IND.</t>
  </si>
  <si>
    <t>SPENCER CO.</t>
  </si>
  <si>
    <t>TAYLOR CO.</t>
  </si>
  <si>
    <t>TODD CO.</t>
  </si>
  <si>
    <t>TRIGG CO.</t>
  </si>
  <si>
    <t>TRIMBLE CO.</t>
  </si>
  <si>
    <t>UNION CO.</t>
  </si>
  <si>
    <t>WALTON-VERONA IND.</t>
  </si>
  <si>
    <t>WARREN CO.</t>
  </si>
  <si>
    <t>WASHINGTON CO.</t>
  </si>
  <si>
    <t>WAYNE CO.</t>
  </si>
  <si>
    <t>WEBSTER CO.</t>
  </si>
  <si>
    <t>WEST POINT IND.</t>
  </si>
  <si>
    <t>WHITLEY CO.</t>
  </si>
  <si>
    <t>WILLIAMSBURG IND.</t>
  </si>
  <si>
    <t>WILLIAMSTOWN IND.</t>
  </si>
  <si>
    <t>WOLFE CO.</t>
  </si>
  <si>
    <t>WOODFORD CO.</t>
  </si>
  <si>
    <t>TOTAL EXPENSE 1000-5200</t>
  </si>
  <si>
    <t>CURRENT EXPENSE 1000-3900</t>
  </si>
  <si>
    <t>FUNCTION 0000</t>
  </si>
  <si>
    <t>INSTRUCTION 1000</t>
  </si>
  <si>
    <t>INSTRUCT SUPP 2100</t>
  </si>
  <si>
    <t>INSTRUCT STAFF 2200</t>
  </si>
  <si>
    <t>DISTRICT ADM 2300</t>
  </si>
  <si>
    <t>SCHOOL ADM 2400</t>
  </si>
  <si>
    <t>BUSINESS 2500</t>
  </si>
  <si>
    <t>PLANT OP 2600</t>
  </si>
  <si>
    <t>PUPIL TRANS 2700</t>
  </si>
  <si>
    <t>CENTRAL OFFICE 2800</t>
  </si>
  <si>
    <t>OTHER INSTRUCT 2900</t>
  </si>
  <si>
    <t>FOOD SERVICE 3100</t>
  </si>
  <si>
    <t>COMM SVCS 3300</t>
  </si>
  <si>
    <t>OTHER NON-INST 3900</t>
  </si>
  <si>
    <t>FACIL SITE ACQU 4100</t>
  </si>
  <si>
    <t>FACIL SITE IMPR_4200</t>
  </si>
  <si>
    <t>FACIL ARCH &amp; ENG 4300</t>
  </si>
  <si>
    <t>FACIL EDU SPEC DEV 4400</t>
  </si>
  <si>
    <t>FACIL NEW BUILD 4500</t>
  </si>
  <si>
    <t>FACIL BUILD IMPR 4600</t>
  </si>
  <si>
    <t>FACIL OTHER 4900</t>
  </si>
  <si>
    <t>DEBT SERV 5100</t>
  </si>
  <si>
    <t>FUND TRANSFER 5200</t>
  </si>
  <si>
    <t>OTHER STATE REVENUE</t>
  </si>
  <si>
    <t>Voc Ed</t>
  </si>
  <si>
    <t>Insurance</t>
  </si>
  <si>
    <t>Teacher Retirement</t>
  </si>
  <si>
    <t>less 3100</t>
  </si>
  <si>
    <t>net curr exp.</t>
  </si>
  <si>
    <t>NO FUNCTION  0000</t>
  </si>
  <si>
    <t>1000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</si>
</sst>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</font>
    <font>
      <sz val="10"/>
      <name val="Arial"/>
    </font>
    <font>
      <sz val="10"/>
      <color indexed="8"/>
      <name val="Arial"/>
    </font>
    <font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4" fillId="0" borderId="0" xfId="1" applyNumberFormat="1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164" fontId="1" fillId="0" borderId="0" xfId="1" applyNumberFormat="1" applyFont="1"/>
    <xf numFmtId="165" fontId="1" fillId="0" borderId="0" xfId="1" applyNumberFormat="1" applyFont="1"/>
    <xf numFmtId="2" fontId="0" fillId="0" borderId="0" xfId="0" applyNumberFormat="1"/>
    <xf numFmtId="0" fontId="3" fillId="0" borderId="0" xfId="0" applyFont="1" applyFill="1" applyBorder="1" applyAlignment="1">
      <alignment horizontal="left" wrapText="1"/>
    </xf>
    <xf numFmtId="165" fontId="1" fillId="0" borderId="0" xfId="1" applyNumberFormat="1" applyFont="1" applyAlignment="1">
      <alignment horizontal="center" wrapText="1"/>
    </xf>
    <xf numFmtId="165" fontId="1" fillId="0" borderId="0" xfId="1" applyNumberFormat="1" applyFont="1" applyAlignment="1">
      <alignment horizontal="center"/>
    </xf>
    <xf numFmtId="43" fontId="0" fillId="0" borderId="0" xfId="1" applyNumberFormat="1" applyFont="1" applyAlignment="1">
      <alignment horizontal="center"/>
    </xf>
    <xf numFmtId="43" fontId="1" fillId="0" borderId="0" xfId="1" applyNumberFormat="1" applyFont="1" applyAlignment="1">
      <alignment horizontal="center"/>
    </xf>
    <xf numFmtId="43" fontId="0" fillId="0" borderId="0" xfId="1" applyFont="1"/>
    <xf numFmtId="164" fontId="3" fillId="0" borderId="2" xfId="1" applyNumberFormat="1" applyFont="1" applyFill="1" applyBorder="1" applyAlignment="1">
      <alignment horizontal="center" wrapText="1"/>
    </xf>
    <xf numFmtId="0" fontId="3" fillId="0" borderId="2" xfId="3" applyFont="1" applyFill="1" applyBorder="1" applyAlignment="1">
      <alignment horizontal="center" wrapText="1"/>
    </xf>
    <xf numFmtId="165" fontId="3" fillId="0" borderId="2" xfId="1" applyNumberFormat="1" applyFont="1" applyFill="1" applyBorder="1" applyAlignment="1">
      <alignment horizontal="center" wrapText="1"/>
    </xf>
    <xf numFmtId="43" fontId="0" fillId="0" borderId="0" xfId="1" applyFont="1" applyAlignment="1">
      <alignment horizontal="center"/>
    </xf>
    <xf numFmtId="43" fontId="0" fillId="0" borderId="0" xfId="0" applyNumberFormat="1"/>
    <xf numFmtId="43" fontId="1" fillId="0" borderId="0" xfId="1" applyFont="1"/>
    <xf numFmtId="166" fontId="0" fillId="0" borderId="0" xfId="2" applyNumberFormat="1" applyFont="1"/>
    <xf numFmtId="165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zoomScale="7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:XFD2"/>
    </sheetView>
  </sheetViews>
  <sheetFormatPr defaultRowHeight="13.2" x14ac:dyDescent="0.25"/>
  <cols>
    <col min="1" max="1" width="10.109375" customWidth="1"/>
    <col min="2" max="2" width="27.33203125" bestFit="1" customWidth="1"/>
    <col min="3" max="3" width="16.5546875" style="5" bestFit="1" customWidth="1"/>
    <col min="4" max="4" width="15" style="5" bestFit="1" customWidth="1"/>
    <col min="5" max="6" width="16.5546875" style="5" bestFit="1" customWidth="1"/>
    <col min="7" max="7" width="16.5546875" style="5" customWidth="1"/>
    <col min="8" max="8" width="16.5546875" style="5" bestFit="1" customWidth="1"/>
    <col min="9" max="9" width="15.44140625" style="5" bestFit="1" customWidth="1"/>
    <col min="10" max="10" width="15.33203125" style="5" bestFit="1" customWidth="1"/>
    <col min="11" max="11" width="16.5546875" style="5" bestFit="1" customWidth="1"/>
  </cols>
  <sheetData>
    <row r="1" spans="1:11" s="3" customFormat="1" ht="39.6" x14ac:dyDescent="0.25">
      <c r="A1" s="2" t="s">
        <v>352</v>
      </c>
      <c r="B1" s="2" t="s">
        <v>353</v>
      </c>
      <c r="C1" s="4" t="s">
        <v>354</v>
      </c>
      <c r="D1" s="4" t="s">
        <v>355</v>
      </c>
      <c r="E1" s="4" t="s">
        <v>356</v>
      </c>
      <c r="F1" s="4" t="s">
        <v>357</v>
      </c>
      <c r="G1" s="4" t="s">
        <v>588</v>
      </c>
      <c r="H1" s="4" t="s">
        <v>358</v>
      </c>
      <c r="I1" s="4" t="s">
        <v>359</v>
      </c>
      <c r="J1" s="4" t="s">
        <v>360</v>
      </c>
      <c r="K1" s="4" t="s">
        <v>361</v>
      </c>
    </row>
    <row r="2" spans="1:11" x14ac:dyDescent="0.25">
      <c r="A2" s="1" t="s">
        <v>0</v>
      </c>
      <c r="B2" s="1" t="s">
        <v>1</v>
      </c>
      <c r="C2" s="16">
        <v>2363171.52</v>
      </c>
      <c r="D2" s="16">
        <v>565037.35</v>
      </c>
      <c r="E2" s="16">
        <v>2928208.87</v>
      </c>
      <c r="F2" s="16">
        <v>9093813</v>
      </c>
      <c r="G2" s="16">
        <f t="shared" ref="G2:G65" si="0">H2-F2</f>
        <v>1845443.5199999996</v>
      </c>
      <c r="H2" s="16">
        <v>10939256.52</v>
      </c>
      <c r="I2" s="16">
        <v>2005453.15</v>
      </c>
      <c r="J2" s="16">
        <v>150876.72</v>
      </c>
      <c r="K2" s="18">
        <v>16023795.26</v>
      </c>
    </row>
    <row r="3" spans="1:11" x14ac:dyDescent="0.25">
      <c r="A3" s="1" t="s">
        <v>2</v>
      </c>
      <c r="B3" s="1" t="s">
        <v>3</v>
      </c>
      <c r="C3" s="16">
        <v>3029831.24</v>
      </c>
      <c r="D3" s="16">
        <v>1131232.49</v>
      </c>
      <c r="E3" s="16">
        <v>4161063.73</v>
      </c>
      <c r="F3" s="16">
        <v>9629182</v>
      </c>
      <c r="G3" s="16">
        <f t="shared" si="0"/>
        <v>2296591.4900000002</v>
      </c>
      <c r="H3" s="16">
        <v>11925773.49</v>
      </c>
      <c r="I3" s="16">
        <v>1635330</v>
      </c>
      <c r="J3" s="16">
        <v>-66656.75</v>
      </c>
      <c r="K3" s="18">
        <v>17655510.469999999</v>
      </c>
    </row>
    <row r="4" spans="1:11" x14ac:dyDescent="0.25">
      <c r="A4" s="1" t="s">
        <v>4</v>
      </c>
      <c r="B4" s="1" t="s">
        <v>5</v>
      </c>
      <c r="C4" s="16">
        <v>2938560.83</v>
      </c>
      <c r="D4" s="16">
        <v>397113.22</v>
      </c>
      <c r="E4" s="16">
        <v>3335674.05</v>
      </c>
      <c r="F4" s="16">
        <v>717685</v>
      </c>
      <c r="G4" s="16">
        <f t="shared" si="0"/>
        <v>246481.25</v>
      </c>
      <c r="H4" s="16">
        <v>964166.25</v>
      </c>
      <c r="I4" s="16">
        <v>66613.3</v>
      </c>
      <c r="J4" s="16">
        <v>32808.47</v>
      </c>
      <c r="K4" s="18">
        <v>4399262.07</v>
      </c>
    </row>
    <row r="5" spans="1:11" x14ac:dyDescent="0.25">
      <c r="A5" s="1" t="s">
        <v>6</v>
      </c>
      <c r="B5" s="1" t="s">
        <v>7</v>
      </c>
      <c r="C5" s="16">
        <v>5463191.0599999996</v>
      </c>
      <c r="D5" s="16">
        <v>1148727.26</v>
      </c>
      <c r="E5" s="16">
        <v>6611918.3200000003</v>
      </c>
      <c r="F5" s="16">
        <v>9148844</v>
      </c>
      <c r="G5" s="16">
        <f t="shared" si="0"/>
        <v>2243574.5099999998</v>
      </c>
      <c r="H5" s="16">
        <v>11392418.51</v>
      </c>
      <c r="I5" s="16">
        <v>1483751.87</v>
      </c>
      <c r="J5" s="16">
        <v>258681.8</v>
      </c>
      <c r="K5" s="18">
        <v>19746770.5</v>
      </c>
    </row>
    <row r="6" spans="1:11" x14ac:dyDescent="0.25">
      <c r="A6" s="1" t="s">
        <v>8</v>
      </c>
      <c r="B6" s="1" t="s">
        <v>9</v>
      </c>
      <c r="C6" s="16">
        <v>4677059.67</v>
      </c>
      <c r="D6" s="16">
        <v>1120524.18</v>
      </c>
      <c r="E6" s="16">
        <v>5797583.8499999996</v>
      </c>
      <c r="F6" s="16">
        <v>9764718</v>
      </c>
      <c r="G6" s="16">
        <f t="shared" si="0"/>
        <v>2661185.1999999993</v>
      </c>
      <c r="H6" s="16">
        <v>12425903.199999999</v>
      </c>
      <c r="I6" s="16">
        <v>3392441.03</v>
      </c>
      <c r="J6" s="16">
        <v>319254.23</v>
      </c>
      <c r="K6" s="18">
        <v>21935182.309999999</v>
      </c>
    </row>
    <row r="7" spans="1:11" x14ac:dyDescent="0.25">
      <c r="A7" s="1" t="s">
        <v>10</v>
      </c>
      <c r="B7" s="1" t="s">
        <v>11</v>
      </c>
      <c r="C7" s="16">
        <v>323768.99</v>
      </c>
      <c r="D7" s="16">
        <v>125850.15</v>
      </c>
      <c r="E7" s="16">
        <v>449619.14</v>
      </c>
      <c r="F7" s="16">
        <v>986849</v>
      </c>
      <c r="G7" s="16">
        <f t="shared" si="0"/>
        <v>296746.49</v>
      </c>
      <c r="H7" s="16">
        <v>1283595.49</v>
      </c>
      <c r="I7" s="16">
        <v>177368.01</v>
      </c>
      <c r="J7" s="16">
        <v>30471.96</v>
      </c>
      <c r="K7" s="18">
        <v>1941054.6</v>
      </c>
    </row>
    <row r="8" spans="1:11" x14ac:dyDescent="0.25">
      <c r="A8" s="1" t="s">
        <v>12</v>
      </c>
      <c r="B8" s="1" t="s">
        <v>13</v>
      </c>
      <c r="C8" s="16">
        <v>1734962.13</v>
      </c>
      <c r="D8" s="16">
        <v>524381.15</v>
      </c>
      <c r="E8" s="16">
        <v>2259343.2799999998</v>
      </c>
      <c r="F8" s="16">
        <v>4422760</v>
      </c>
      <c r="G8" s="16">
        <f t="shared" si="0"/>
        <v>1136461.1299999999</v>
      </c>
      <c r="H8" s="16">
        <v>5559221.1299999999</v>
      </c>
      <c r="I8" s="16">
        <v>1128492.5</v>
      </c>
      <c r="J8" s="16">
        <v>737351.18</v>
      </c>
      <c r="K8" s="18">
        <v>9684608.6899999995</v>
      </c>
    </row>
    <row r="9" spans="1:11" x14ac:dyDescent="0.25">
      <c r="A9" s="1" t="s">
        <v>14</v>
      </c>
      <c r="B9" s="1" t="s">
        <v>15</v>
      </c>
      <c r="C9" s="16">
        <v>492919.49</v>
      </c>
      <c r="D9" s="16">
        <v>175110.83</v>
      </c>
      <c r="E9" s="16">
        <v>668030.31999999995</v>
      </c>
      <c r="F9" s="16">
        <v>2167868</v>
      </c>
      <c r="G9" s="16">
        <f t="shared" si="0"/>
        <v>526836.25</v>
      </c>
      <c r="H9" s="16">
        <v>2694704.25</v>
      </c>
      <c r="I9" s="16">
        <v>378299.81</v>
      </c>
      <c r="J9" s="16">
        <v>47683.519999999997</v>
      </c>
      <c r="K9" s="18">
        <v>3788717.9</v>
      </c>
    </row>
    <row r="10" spans="1:11" x14ac:dyDescent="0.25">
      <c r="A10" s="1" t="s">
        <v>16</v>
      </c>
      <c r="B10" s="1" t="s">
        <v>17</v>
      </c>
      <c r="C10" s="16">
        <v>3780308.35</v>
      </c>
      <c r="D10" s="16">
        <v>675086.15</v>
      </c>
      <c r="E10" s="16">
        <v>4455394.5</v>
      </c>
      <c r="F10" s="16">
        <v>5086960.9400000004</v>
      </c>
      <c r="G10" s="16">
        <f t="shared" si="0"/>
        <v>1383841.5299999993</v>
      </c>
      <c r="H10" s="16">
        <v>6470802.4699999997</v>
      </c>
      <c r="I10" s="16">
        <v>744217.72</v>
      </c>
      <c r="J10" s="16">
        <v>16114</v>
      </c>
      <c r="K10" s="18">
        <v>11686528.689999999</v>
      </c>
    </row>
    <row r="11" spans="1:11" x14ac:dyDescent="0.25">
      <c r="A11" s="1" t="s">
        <v>18</v>
      </c>
      <c r="B11" s="1" t="s">
        <v>19</v>
      </c>
      <c r="C11" s="16">
        <v>5467753.8899999997</v>
      </c>
      <c r="D11" s="16">
        <v>1757819.58</v>
      </c>
      <c r="E11" s="16">
        <v>7225573.4699999997</v>
      </c>
      <c r="F11" s="16">
        <v>11967909</v>
      </c>
      <c r="G11" s="16">
        <f t="shared" si="0"/>
        <v>2266220.4299999997</v>
      </c>
      <c r="H11" s="16">
        <v>14234129.43</v>
      </c>
      <c r="I11" s="16">
        <v>2630639.25</v>
      </c>
      <c r="J11" s="16">
        <v>213379.29</v>
      </c>
      <c r="K11" s="18">
        <v>24303721.440000001</v>
      </c>
    </row>
    <row r="12" spans="1:11" x14ac:dyDescent="0.25">
      <c r="A12" s="1" t="s">
        <v>20</v>
      </c>
      <c r="B12" s="1" t="s">
        <v>21</v>
      </c>
      <c r="C12" s="16">
        <v>1384925.68</v>
      </c>
      <c r="D12" s="16">
        <v>765006.36</v>
      </c>
      <c r="E12" s="16">
        <v>2149932.04</v>
      </c>
      <c r="F12" s="16">
        <v>6448347</v>
      </c>
      <c r="G12" s="16">
        <f t="shared" si="0"/>
        <v>1053620.42</v>
      </c>
      <c r="H12" s="16">
        <v>7501967.4199999999</v>
      </c>
      <c r="I12" s="16">
        <v>1865109</v>
      </c>
      <c r="J12" s="16">
        <v>156583.5</v>
      </c>
      <c r="K12" s="18">
        <v>11673591.960000001</v>
      </c>
    </row>
    <row r="13" spans="1:11" x14ac:dyDescent="0.25">
      <c r="A13" s="1" t="s">
        <v>22</v>
      </c>
      <c r="B13" s="1" t="s">
        <v>23</v>
      </c>
      <c r="C13" s="16">
        <v>2583486.37</v>
      </c>
      <c r="D13" s="16">
        <v>591209.01</v>
      </c>
      <c r="E13" s="16">
        <v>3174695.38</v>
      </c>
      <c r="F13" s="16">
        <v>1926563</v>
      </c>
      <c r="G13" s="16">
        <f t="shared" si="0"/>
        <v>427309.12000000011</v>
      </c>
      <c r="H13" s="16">
        <v>2353872.12</v>
      </c>
      <c r="I13" s="16">
        <v>148122.64000000001</v>
      </c>
      <c r="J13" s="16">
        <v>46014</v>
      </c>
      <c r="K13" s="18">
        <v>5722704.1399999997</v>
      </c>
    </row>
    <row r="14" spans="1:11" x14ac:dyDescent="0.25">
      <c r="A14" s="1" t="s">
        <v>24</v>
      </c>
      <c r="B14" s="1" t="s">
        <v>25</v>
      </c>
      <c r="C14" s="16">
        <v>2030441.22</v>
      </c>
      <c r="D14" s="16">
        <v>796953.14</v>
      </c>
      <c r="E14" s="16">
        <v>2827394.36</v>
      </c>
      <c r="F14" s="16">
        <v>11793776</v>
      </c>
      <c r="G14" s="16">
        <f t="shared" si="0"/>
        <v>2950405.5399999991</v>
      </c>
      <c r="H14" s="16">
        <v>14744181.539999999</v>
      </c>
      <c r="I14" s="16">
        <v>3663741.82</v>
      </c>
      <c r="J14" s="16">
        <v>106038.17</v>
      </c>
      <c r="K14" s="18">
        <v>21341355.890000001</v>
      </c>
    </row>
    <row r="15" spans="1:11" x14ac:dyDescent="0.25">
      <c r="A15" s="1" t="s">
        <v>26</v>
      </c>
      <c r="B15" s="1" t="s">
        <v>27</v>
      </c>
      <c r="C15" s="16">
        <v>1420870.18</v>
      </c>
      <c r="D15" s="16">
        <v>385727.53</v>
      </c>
      <c r="E15" s="16">
        <v>1806597.71</v>
      </c>
      <c r="F15" s="16">
        <v>2605697.5699999998</v>
      </c>
      <c r="G15" s="16">
        <f t="shared" si="0"/>
        <v>817063.37000000011</v>
      </c>
      <c r="H15" s="16">
        <v>3422760.94</v>
      </c>
      <c r="I15" s="16">
        <v>467543.21</v>
      </c>
      <c r="J15" s="16">
        <v>-167162.62</v>
      </c>
      <c r="K15" s="18">
        <v>5529739.2400000002</v>
      </c>
    </row>
    <row r="16" spans="1:11" x14ac:dyDescent="0.25">
      <c r="A16" s="1" t="s">
        <v>28</v>
      </c>
      <c r="B16" s="1" t="s">
        <v>29</v>
      </c>
      <c r="C16" s="16">
        <v>1274962.3999999999</v>
      </c>
      <c r="D16" s="16">
        <v>576253.51</v>
      </c>
      <c r="E16" s="16">
        <v>1851215.91</v>
      </c>
      <c r="F16" s="16">
        <v>3217432</v>
      </c>
      <c r="G16" s="16">
        <f t="shared" si="0"/>
        <v>645821.79999999981</v>
      </c>
      <c r="H16" s="16">
        <v>3863253.8</v>
      </c>
      <c r="I16" s="16">
        <v>647580.43999999994</v>
      </c>
      <c r="J16" s="16">
        <v>43321.85</v>
      </c>
      <c r="K16" s="18">
        <v>6405372</v>
      </c>
    </row>
    <row r="17" spans="1:11" x14ac:dyDescent="0.25">
      <c r="A17" s="1" t="s">
        <v>30</v>
      </c>
      <c r="B17" s="1" t="s">
        <v>31</v>
      </c>
      <c r="C17" s="16">
        <v>42926232.009999998</v>
      </c>
      <c r="D17" s="16">
        <v>4737663.53</v>
      </c>
      <c r="E17" s="16">
        <v>47663895.539999999</v>
      </c>
      <c r="F17" s="16">
        <v>22596003</v>
      </c>
      <c r="G17" s="16">
        <f t="shared" si="0"/>
        <v>4745255.7199999988</v>
      </c>
      <c r="H17" s="16">
        <v>27341258.719999999</v>
      </c>
      <c r="I17" s="16">
        <v>3614834.76</v>
      </c>
      <c r="J17" s="16">
        <v>719376.15</v>
      </c>
      <c r="K17" s="18">
        <v>79339365.170000002</v>
      </c>
    </row>
    <row r="18" spans="1:11" x14ac:dyDescent="0.25">
      <c r="A18" s="1" t="s">
        <v>32</v>
      </c>
      <c r="B18" s="1" t="s">
        <v>33</v>
      </c>
      <c r="C18" s="16">
        <v>3547882.85</v>
      </c>
      <c r="D18" s="16">
        <v>704839.56</v>
      </c>
      <c r="E18" s="16">
        <v>4252722.41</v>
      </c>
      <c r="F18" s="16">
        <v>8450185</v>
      </c>
      <c r="G18" s="16">
        <f t="shared" si="0"/>
        <v>1970813.4900000002</v>
      </c>
      <c r="H18" s="16">
        <v>10420998.49</v>
      </c>
      <c r="I18" s="16">
        <v>2573083.0499999998</v>
      </c>
      <c r="J18" s="16">
        <v>104202</v>
      </c>
      <c r="K18" s="18">
        <v>17351005.949999999</v>
      </c>
    </row>
    <row r="19" spans="1:11" x14ac:dyDescent="0.25">
      <c r="A19" s="1" t="s">
        <v>34</v>
      </c>
      <c r="B19" s="1" t="s">
        <v>35</v>
      </c>
      <c r="C19" s="16">
        <v>7982616.9699999997</v>
      </c>
      <c r="D19" s="16">
        <v>1302911.79</v>
      </c>
      <c r="E19" s="16">
        <v>9285528.7599999998</v>
      </c>
      <c r="F19" s="16">
        <v>9549851</v>
      </c>
      <c r="G19" s="16">
        <f t="shared" si="0"/>
        <v>2824195.6799999997</v>
      </c>
      <c r="H19" s="16">
        <v>12374046.68</v>
      </c>
      <c r="I19" s="16">
        <v>2930382.3</v>
      </c>
      <c r="J19" s="16">
        <v>1289764.0900000001</v>
      </c>
      <c r="K19" s="18">
        <v>25879721.829999998</v>
      </c>
    </row>
    <row r="20" spans="1:11" x14ac:dyDescent="0.25">
      <c r="A20" s="1" t="s">
        <v>36</v>
      </c>
      <c r="B20" s="1" t="s">
        <v>37</v>
      </c>
      <c r="C20" s="16">
        <v>5350289.76</v>
      </c>
      <c r="D20" s="16">
        <v>1129565.05</v>
      </c>
      <c r="E20" s="16">
        <v>6479854.8099999996</v>
      </c>
      <c r="F20" s="16">
        <v>10711648</v>
      </c>
      <c r="G20" s="16">
        <f t="shared" si="0"/>
        <v>2609299.4600000009</v>
      </c>
      <c r="H20" s="16">
        <v>13320947.460000001</v>
      </c>
      <c r="I20" s="16">
        <v>3502007.38</v>
      </c>
      <c r="J20" s="16">
        <v>611962.6</v>
      </c>
      <c r="K20" s="18">
        <v>23914772.25</v>
      </c>
    </row>
    <row r="21" spans="1:11" x14ac:dyDescent="0.25">
      <c r="A21" s="1" t="s">
        <v>38</v>
      </c>
      <c r="B21" s="1" t="s">
        <v>39</v>
      </c>
      <c r="C21" s="16">
        <v>3994030.86</v>
      </c>
      <c r="D21" s="16">
        <v>853082.43</v>
      </c>
      <c r="E21" s="16">
        <v>4847113.29</v>
      </c>
      <c r="F21" s="16">
        <v>8207168</v>
      </c>
      <c r="G21" s="16">
        <f t="shared" si="0"/>
        <v>1979308.33</v>
      </c>
      <c r="H21" s="16">
        <v>10186476.33</v>
      </c>
      <c r="I21" s="16">
        <v>1420077.07</v>
      </c>
      <c r="J21" s="16">
        <v>162010.99</v>
      </c>
      <c r="K21" s="18">
        <v>16615677.68</v>
      </c>
    </row>
    <row r="22" spans="1:11" x14ac:dyDescent="0.25">
      <c r="A22" s="1" t="s">
        <v>40</v>
      </c>
      <c r="B22" s="1" t="s">
        <v>41</v>
      </c>
      <c r="C22" s="16">
        <v>1091427.69</v>
      </c>
      <c r="D22" s="16">
        <v>284189.59000000003</v>
      </c>
      <c r="E22" s="16">
        <v>1375617.28</v>
      </c>
      <c r="F22" s="16">
        <v>3920514</v>
      </c>
      <c r="G22" s="16">
        <f t="shared" si="0"/>
        <v>712036.55999999959</v>
      </c>
      <c r="H22" s="16">
        <v>4632550.5599999996</v>
      </c>
      <c r="I22" s="16">
        <v>746578.66</v>
      </c>
      <c r="J22" s="16">
        <v>263205.25</v>
      </c>
      <c r="K22" s="18">
        <v>7017951.75</v>
      </c>
    </row>
    <row r="23" spans="1:11" x14ac:dyDescent="0.25">
      <c r="A23" s="1" t="s">
        <v>42</v>
      </c>
      <c r="B23" s="1" t="s">
        <v>43</v>
      </c>
      <c r="C23" s="16">
        <v>1611092.39</v>
      </c>
      <c r="D23" s="16">
        <v>421339.88</v>
      </c>
      <c r="E23" s="16">
        <v>2032432.27</v>
      </c>
      <c r="F23" s="16">
        <v>9793285</v>
      </c>
      <c r="G23" s="16">
        <f t="shared" si="0"/>
        <v>2608281.1899999995</v>
      </c>
      <c r="H23" s="16">
        <v>12401566.189999999</v>
      </c>
      <c r="I23" s="16">
        <v>2857561.31</v>
      </c>
      <c r="J23" s="16">
        <v>120918.87</v>
      </c>
      <c r="K23" s="18">
        <v>17412478.640000001</v>
      </c>
    </row>
    <row r="24" spans="1:11" x14ac:dyDescent="0.25">
      <c r="A24" s="1" t="s">
        <v>44</v>
      </c>
      <c r="B24" s="1" t="s">
        <v>45</v>
      </c>
      <c r="C24" s="16">
        <v>3272913.72</v>
      </c>
      <c r="D24" s="16">
        <v>1877905.84</v>
      </c>
      <c r="E24" s="16">
        <v>5150819.5599999996</v>
      </c>
      <c r="F24" s="16">
        <v>9027378</v>
      </c>
      <c r="G24" s="16">
        <f t="shared" si="0"/>
        <v>1565508.5399999991</v>
      </c>
      <c r="H24" s="16">
        <v>10592886.539999999</v>
      </c>
      <c r="I24" s="16">
        <v>3160112.6</v>
      </c>
      <c r="J24" s="16">
        <v>408268.07</v>
      </c>
      <c r="K24" s="18">
        <v>19312086.77</v>
      </c>
    </row>
    <row r="25" spans="1:11" x14ac:dyDescent="0.25">
      <c r="A25" s="1" t="s">
        <v>46</v>
      </c>
      <c r="B25" s="1" t="s">
        <v>47</v>
      </c>
      <c r="C25" s="16">
        <v>14292165.859999999</v>
      </c>
      <c r="D25" s="16">
        <v>2370196.14</v>
      </c>
      <c r="E25" s="16">
        <v>16662362</v>
      </c>
      <c r="F25" s="16">
        <v>29970302</v>
      </c>
      <c r="G25" s="16">
        <f t="shared" si="0"/>
        <v>5664411.7199999988</v>
      </c>
      <c r="H25" s="16">
        <v>35634713.719999999</v>
      </c>
      <c r="I25" s="16">
        <v>4012729.24</v>
      </c>
      <c r="J25" s="16">
        <v>-193447.82</v>
      </c>
      <c r="K25" s="18">
        <v>56116357.140000001</v>
      </c>
    </row>
    <row r="26" spans="1:11" x14ac:dyDescent="0.25">
      <c r="A26" s="1" t="s">
        <v>48</v>
      </c>
      <c r="B26" s="1" t="s">
        <v>49</v>
      </c>
      <c r="C26" s="16">
        <v>713290.04</v>
      </c>
      <c r="D26" s="16">
        <v>144208.57</v>
      </c>
      <c r="E26" s="16">
        <v>857498.61</v>
      </c>
      <c r="F26" s="16">
        <v>1045297</v>
      </c>
      <c r="G26" s="16">
        <f t="shared" si="0"/>
        <v>238454.43999999994</v>
      </c>
      <c r="H26" s="16">
        <v>1283751.44</v>
      </c>
      <c r="I26" s="16">
        <v>113112</v>
      </c>
      <c r="J26" s="16">
        <v>30758.02</v>
      </c>
      <c r="K26" s="18">
        <v>2285120.0699999998</v>
      </c>
    </row>
    <row r="27" spans="1:11" x14ac:dyDescent="0.25">
      <c r="A27" s="1" t="s">
        <v>50</v>
      </c>
      <c r="B27" s="1" t="s">
        <v>51</v>
      </c>
      <c r="C27" s="16">
        <v>1837505.87</v>
      </c>
      <c r="D27" s="16">
        <v>675878.29</v>
      </c>
      <c r="E27" s="16">
        <v>2513384.16</v>
      </c>
      <c r="F27" s="16">
        <v>8041052</v>
      </c>
      <c r="G27" s="16">
        <f t="shared" si="0"/>
        <v>1554659.4100000001</v>
      </c>
      <c r="H27" s="16">
        <v>9595711.4100000001</v>
      </c>
      <c r="I27" s="16">
        <v>1457929.91</v>
      </c>
      <c r="J27" s="16">
        <v>199021.79</v>
      </c>
      <c r="K27" s="18">
        <v>13766047.27</v>
      </c>
    </row>
    <row r="28" spans="1:11" x14ac:dyDescent="0.25">
      <c r="A28" s="1" t="s">
        <v>52</v>
      </c>
      <c r="B28" s="1" t="s">
        <v>53</v>
      </c>
      <c r="C28" s="16">
        <v>2086713.89</v>
      </c>
      <c r="D28" s="16">
        <v>730275.42</v>
      </c>
      <c r="E28" s="16">
        <v>2816989.31</v>
      </c>
      <c r="F28" s="16">
        <v>6907262</v>
      </c>
      <c r="G28" s="16">
        <f t="shared" si="0"/>
        <v>1368666.5700000003</v>
      </c>
      <c r="H28" s="16">
        <v>8275928.5700000003</v>
      </c>
      <c r="I28" s="16">
        <v>1396658.43</v>
      </c>
      <c r="J28" s="16">
        <v>78453.95</v>
      </c>
      <c r="K28" s="18">
        <v>12568030.26</v>
      </c>
    </row>
    <row r="29" spans="1:11" x14ac:dyDescent="0.25">
      <c r="A29" s="1" t="s">
        <v>54</v>
      </c>
      <c r="B29" s="1" t="s">
        <v>55</v>
      </c>
      <c r="C29" s="16">
        <v>4702052.05</v>
      </c>
      <c r="D29" s="16">
        <v>1355842.68</v>
      </c>
      <c r="E29" s="16">
        <v>6057894.7300000004</v>
      </c>
      <c r="F29" s="16">
        <v>8973920</v>
      </c>
      <c r="G29" s="16">
        <f t="shared" si="0"/>
        <v>1942063.6400000006</v>
      </c>
      <c r="H29" s="16">
        <v>10915983.640000001</v>
      </c>
      <c r="I29" s="16">
        <v>2024521.16</v>
      </c>
      <c r="J29" s="16">
        <v>151216.31</v>
      </c>
      <c r="K29" s="18">
        <v>19149615.84</v>
      </c>
    </row>
    <row r="30" spans="1:11" x14ac:dyDescent="0.25">
      <c r="A30" s="1" t="s">
        <v>56</v>
      </c>
      <c r="B30" s="1" t="s">
        <v>57</v>
      </c>
      <c r="C30" s="16">
        <v>12284764.310000001</v>
      </c>
      <c r="D30" s="16">
        <v>1981220.72</v>
      </c>
      <c r="E30" s="16">
        <v>14265985.029999999</v>
      </c>
      <c r="F30" s="16">
        <v>10758241</v>
      </c>
      <c r="G30" s="16">
        <f t="shared" si="0"/>
        <v>2319140.4900000002</v>
      </c>
      <c r="H30" s="16">
        <v>13077381.49</v>
      </c>
      <c r="I30" s="16">
        <v>1388657.95</v>
      </c>
      <c r="J30" s="16">
        <v>218659.15</v>
      </c>
      <c r="K30" s="18">
        <v>28950683.620000001</v>
      </c>
    </row>
    <row r="31" spans="1:11" x14ac:dyDescent="0.25">
      <c r="A31" s="1" t="s">
        <v>58</v>
      </c>
      <c r="B31" s="1" t="s">
        <v>59</v>
      </c>
      <c r="C31" s="16">
        <v>1644726.88</v>
      </c>
      <c r="D31" s="16">
        <v>562807.05000000005</v>
      </c>
      <c r="E31" s="16">
        <v>2207533.9300000002</v>
      </c>
      <c r="F31" s="16">
        <v>3952692</v>
      </c>
      <c r="G31" s="16">
        <f t="shared" si="0"/>
        <v>958976.69000000041</v>
      </c>
      <c r="H31" s="16">
        <v>4911668.6900000004</v>
      </c>
      <c r="I31" s="16">
        <v>1493989.46</v>
      </c>
      <c r="J31" s="16">
        <v>212329.36</v>
      </c>
      <c r="K31" s="18">
        <v>8825521.4399999995</v>
      </c>
    </row>
    <row r="32" spans="1:11" x14ac:dyDescent="0.25">
      <c r="A32" s="1" t="s">
        <v>60</v>
      </c>
      <c r="B32" s="1" t="s">
        <v>61</v>
      </c>
      <c r="C32" s="16">
        <v>681492.72</v>
      </c>
      <c r="D32" s="16">
        <v>319884.59000000003</v>
      </c>
      <c r="E32" s="16">
        <v>1001377.31</v>
      </c>
      <c r="F32" s="16">
        <v>2801826</v>
      </c>
      <c r="G32" s="16">
        <f t="shared" si="0"/>
        <v>750822.66000000015</v>
      </c>
      <c r="H32" s="16">
        <v>3552648.66</v>
      </c>
      <c r="I32" s="16">
        <v>600087.07999999996</v>
      </c>
      <c r="J32" s="16">
        <v>44279</v>
      </c>
      <c r="K32" s="18">
        <v>5198392.05</v>
      </c>
    </row>
    <row r="33" spans="1:11" x14ac:dyDescent="0.25">
      <c r="A33" s="1" t="s">
        <v>62</v>
      </c>
      <c r="B33" s="1" t="s">
        <v>63</v>
      </c>
      <c r="C33" s="16">
        <v>3772826.77</v>
      </c>
      <c r="D33" s="16">
        <v>892798</v>
      </c>
      <c r="E33" s="16">
        <v>4665624.7699999996</v>
      </c>
      <c r="F33" s="16">
        <v>5240943</v>
      </c>
      <c r="G33" s="16">
        <f t="shared" si="0"/>
        <v>957202.41000000015</v>
      </c>
      <c r="H33" s="16">
        <v>6198145.4100000001</v>
      </c>
      <c r="I33" s="16">
        <v>1919036.39</v>
      </c>
      <c r="J33" s="16">
        <v>138156.13</v>
      </c>
      <c r="K33" s="18">
        <v>12920962.699999999</v>
      </c>
    </row>
    <row r="34" spans="1:11" x14ac:dyDescent="0.25">
      <c r="A34" s="1" t="s">
        <v>64</v>
      </c>
      <c r="B34" s="1" t="s">
        <v>65</v>
      </c>
      <c r="C34" s="16">
        <v>3371712.15</v>
      </c>
      <c r="D34" s="16">
        <v>1047355.04</v>
      </c>
      <c r="E34" s="16">
        <v>4419067.1900000004</v>
      </c>
      <c r="F34" s="16">
        <v>17074459</v>
      </c>
      <c r="G34" s="16">
        <f t="shared" si="0"/>
        <v>3131563.379999999</v>
      </c>
      <c r="H34" s="16">
        <v>20206022.379999999</v>
      </c>
      <c r="I34" s="16">
        <v>4198116.7699999996</v>
      </c>
      <c r="J34" s="16">
        <v>280563.87</v>
      </c>
      <c r="K34" s="18">
        <v>29103770.210000001</v>
      </c>
    </row>
    <row r="35" spans="1:11" x14ac:dyDescent="0.25">
      <c r="A35" s="1" t="s">
        <v>66</v>
      </c>
      <c r="B35" s="1" t="s">
        <v>67</v>
      </c>
      <c r="C35" s="16">
        <v>1899928.22</v>
      </c>
      <c r="D35" s="16">
        <v>570136.19999999995</v>
      </c>
      <c r="E35" s="16">
        <v>2470064.42</v>
      </c>
      <c r="F35" s="16">
        <v>8693460</v>
      </c>
      <c r="G35" s="16">
        <f t="shared" si="0"/>
        <v>1866649.6899999995</v>
      </c>
      <c r="H35" s="16">
        <v>10560109.689999999</v>
      </c>
      <c r="I35" s="16">
        <v>2006823.03</v>
      </c>
      <c r="J35" s="16">
        <v>80785</v>
      </c>
      <c r="K35" s="18">
        <v>15117782.140000001</v>
      </c>
    </row>
    <row r="36" spans="1:11" x14ac:dyDescent="0.25">
      <c r="A36" s="1" t="s">
        <v>68</v>
      </c>
      <c r="B36" s="1" t="s">
        <v>69</v>
      </c>
      <c r="C36" s="16">
        <v>1225828.94</v>
      </c>
      <c r="D36" s="16">
        <v>198743.56</v>
      </c>
      <c r="E36" s="16">
        <v>1424572.5</v>
      </c>
      <c r="F36" s="16">
        <v>2782198</v>
      </c>
      <c r="G36" s="16">
        <f t="shared" si="0"/>
        <v>647023.04999999981</v>
      </c>
      <c r="H36" s="16">
        <v>3429221.05</v>
      </c>
      <c r="I36" s="16">
        <v>585335.63</v>
      </c>
      <c r="J36" s="16">
        <v>18135.38</v>
      </c>
      <c r="K36" s="18">
        <v>5457264.5599999996</v>
      </c>
    </row>
    <row r="37" spans="1:11" x14ac:dyDescent="0.25">
      <c r="A37" s="1" t="s">
        <v>70</v>
      </c>
      <c r="B37" s="1" t="s">
        <v>71</v>
      </c>
      <c r="C37" s="16">
        <v>10391492.199999999</v>
      </c>
      <c r="D37" s="16">
        <v>2073156.27</v>
      </c>
      <c r="E37" s="16">
        <v>12464648.470000001</v>
      </c>
      <c r="F37" s="16">
        <v>30251168.289999999</v>
      </c>
      <c r="G37" s="16">
        <f t="shared" si="0"/>
        <v>6370327.2300000042</v>
      </c>
      <c r="H37" s="16">
        <v>36621495.520000003</v>
      </c>
      <c r="I37" s="16">
        <v>8055069.0099999998</v>
      </c>
      <c r="J37" s="16">
        <v>614545.57999999996</v>
      </c>
      <c r="K37" s="18">
        <v>57755758.579999998</v>
      </c>
    </row>
    <row r="38" spans="1:11" x14ac:dyDescent="0.25">
      <c r="A38" s="1" t="s">
        <v>72</v>
      </c>
      <c r="B38" s="1" t="s">
        <v>73</v>
      </c>
      <c r="C38" s="16">
        <v>8536462.5500000007</v>
      </c>
      <c r="D38" s="16">
        <v>1430121.67</v>
      </c>
      <c r="E38" s="16">
        <v>9966584.2200000007</v>
      </c>
      <c r="F38" s="16">
        <v>13653406</v>
      </c>
      <c r="G38" s="16">
        <f t="shared" si="0"/>
        <v>3207331.9400000013</v>
      </c>
      <c r="H38" s="16">
        <v>16860737.940000001</v>
      </c>
      <c r="I38" s="16">
        <v>2666524.02</v>
      </c>
      <c r="J38" s="16">
        <v>368312.09</v>
      </c>
      <c r="K38" s="18">
        <v>29862158.27</v>
      </c>
    </row>
    <row r="39" spans="1:11" x14ac:dyDescent="0.25">
      <c r="A39" s="1" t="s">
        <v>74</v>
      </c>
      <c r="B39" s="1" t="s">
        <v>75</v>
      </c>
      <c r="C39" s="16">
        <v>2498040.7799999998</v>
      </c>
      <c r="D39" s="16">
        <v>859646.85</v>
      </c>
      <c r="E39" s="16">
        <v>3357687.63</v>
      </c>
      <c r="F39" s="16">
        <v>17110894</v>
      </c>
      <c r="G39" s="16">
        <f t="shared" si="0"/>
        <v>3099091.6000000015</v>
      </c>
      <c r="H39" s="16">
        <v>20209985.600000001</v>
      </c>
      <c r="I39" s="16">
        <v>4874599.01</v>
      </c>
      <c r="J39" s="16">
        <v>23335</v>
      </c>
      <c r="K39" s="18">
        <v>28465607.239999998</v>
      </c>
    </row>
    <row r="40" spans="1:11" x14ac:dyDescent="0.25">
      <c r="A40" s="1" t="s">
        <v>76</v>
      </c>
      <c r="B40" s="1" t="s">
        <v>77</v>
      </c>
      <c r="C40" s="16">
        <v>1578095.27</v>
      </c>
      <c r="D40" s="16">
        <v>509058.38</v>
      </c>
      <c r="E40" s="16">
        <v>2087153.65</v>
      </c>
      <c r="F40" s="16">
        <v>5008757</v>
      </c>
      <c r="G40" s="16">
        <f t="shared" si="0"/>
        <v>1380088.3399999999</v>
      </c>
      <c r="H40" s="16">
        <v>6388845.3399999999</v>
      </c>
      <c r="I40" s="16">
        <v>3192303.23</v>
      </c>
      <c r="J40" s="16">
        <v>498215.39</v>
      </c>
      <c r="K40" s="18">
        <v>12166517.609999999</v>
      </c>
    </row>
    <row r="41" spans="1:11" x14ac:dyDescent="0.25">
      <c r="A41" s="1" t="s">
        <v>78</v>
      </c>
      <c r="B41" s="1" t="s">
        <v>79</v>
      </c>
      <c r="C41" s="16">
        <v>163112.17000000001</v>
      </c>
      <c r="D41" s="16">
        <v>144560.93</v>
      </c>
      <c r="E41" s="16">
        <v>307673.09999999998</v>
      </c>
      <c r="F41" s="16">
        <v>1280530</v>
      </c>
      <c r="G41" s="16">
        <f t="shared" si="0"/>
        <v>319240.91999999993</v>
      </c>
      <c r="H41" s="16">
        <v>1599770.92</v>
      </c>
      <c r="I41" s="16">
        <v>507585.28000000003</v>
      </c>
      <c r="J41" s="16">
        <v>20632.07</v>
      </c>
      <c r="K41" s="18">
        <v>2435661.37</v>
      </c>
    </row>
    <row r="42" spans="1:11" x14ac:dyDescent="0.25">
      <c r="A42" s="1" t="s">
        <v>80</v>
      </c>
      <c r="B42" s="1" t="s">
        <v>81</v>
      </c>
      <c r="C42" s="16">
        <v>1948152.75</v>
      </c>
      <c r="D42" s="16">
        <v>653109.93999999994</v>
      </c>
      <c r="E42" s="16">
        <v>2601262.69</v>
      </c>
      <c r="F42" s="16">
        <v>6575203</v>
      </c>
      <c r="G42" s="16">
        <f t="shared" si="0"/>
        <v>1594469.21</v>
      </c>
      <c r="H42" s="16">
        <v>8169672.21</v>
      </c>
      <c r="I42" s="16">
        <v>1936283.46</v>
      </c>
      <c r="J42" s="16">
        <v>130245</v>
      </c>
      <c r="K42" s="18">
        <v>12837463.359999999</v>
      </c>
    </row>
    <row r="43" spans="1:11" x14ac:dyDescent="0.25">
      <c r="A43" s="1" t="s">
        <v>82</v>
      </c>
      <c r="B43" s="1" t="s">
        <v>83</v>
      </c>
      <c r="C43" s="16">
        <v>9835885.3399999999</v>
      </c>
      <c r="D43" s="16">
        <v>1626192.44</v>
      </c>
      <c r="E43" s="16">
        <v>11462077.779999999</v>
      </c>
      <c r="F43" s="16">
        <v>15734891</v>
      </c>
      <c r="G43" s="16">
        <f t="shared" si="0"/>
        <v>4202700.1999999993</v>
      </c>
      <c r="H43" s="16">
        <v>19937591.199999999</v>
      </c>
      <c r="I43" s="16">
        <v>5671292.9699999997</v>
      </c>
      <c r="J43" s="16">
        <v>459629.67</v>
      </c>
      <c r="K43" s="18">
        <v>37530591.619999997</v>
      </c>
    </row>
    <row r="44" spans="1:11" x14ac:dyDescent="0.25">
      <c r="A44" s="1" t="s">
        <v>84</v>
      </c>
      <c r="B44" s="1" t="s">
        <v>85</v>
      </c>
      <c r="C44" s="16">
        <v>1495803.37</v>
      </c>
      <c r="D44" s="16">
        <v>466553.75</v>
      </c>
      <c r="E44" s="16">
        <v>1962357.12</v>
      </c>
      <c r="F44" s="16">
        <v>4984853</v>
      </c>
      <c r="G44" s="16">
        <f t="shared" si="0"/>
        <v>916283.6799999997</v>
      </c>
      <c r="H44" s="16">
        <v>5901136.6799999997</v>
      </c>
      <c r="I44" s="16">
        <v>992909.69</v>
      </c>
      <c r="J44" s="16">
        <v>458143.49</v>
      </c>
      <c r="K44" s="18">
        <v>9314546.9800000004</v>
      </c>
    </row>
    <row r="45" spans="1:11" x14ac:dyDescent="0.25">
      <c r="A45" s="1" t="s">
        <v>86</v>
      </c>
      <c r="B45" s="1" t="s">
        <v>87</v>
      </c>
      <c r="C45" s="16">
        <v>1003669.29</v>
      </c>
      <c r="D45" s="16">
        <v>338369.05</v>
      </c>
      <c r="E45" s="16">
        <v>1342038.3400000001</v>
      </c>
      <c r="F45" s="16">
        <v>4217197</v>
      </c>
      <c r="G45" s="16">
        <f t="shared" si="0"/>
        <v>856862.66999999993</v>
      </c>
      <c r="H45" s="16">
        <v>5074059.67</v>
      </c>
      <c r="I45" s="16">
        <v>1096792.77</v>
      </c>
      <c r="J45" s="16">
        <v>103935.58</v>
      </c>
      <c r="K45" s="18">
        <v>7616826.3600000003</v>
      </c>
    </row>
    <row r="46" spans="1:11" x14ac:dyDescent="0.25">
      <c r="A46" s="1" t="s">
        <v>88</v>
      </c>
      <c r="B46" s="1" t="s">
        <v>89</v>
      </c>
      <c r="C46" s="16">
        <v>5145073.2300000004</v>
      </c>
      <c r="D46" s="16">
        <v>917536.51</v>
      </c>
      <c r="E46" s="16">
        <v>6062609.7400000002</v>
      </c>
      <c r="F46" s="16">
        <v>4432250</v>
      </c>
      <c r="G46" s="16">
        <f t="shared" si="0"/>
        <v>1213539.6500000004</v>
      </c>
      <c r="H46" s="16">
        <v>5645789.6500000004</v>
      </c>
      <c r="I46" s="16">
        <v>1552001.15</v>
      </c>
      <c r="J46" s="16">
        <v>67028.34</v>
      </c>
      <c r="K46" s="18">
        <v>13327428.880000001</v>
      </c>
    </row>
    <row r="47" spans="1:11" x14ac:dyDescent="0.25">
      <c r="A47" s="1" t="s">
        <v>90</v>
      </c>
      <c r="B47" s="1" t="s">
        <v>91</v>
      </c>
      <c r="C47" s="16">
        <v>16751754.380000001</v>
      </c>
      <c r="D47" s="16">
        <v>5366418.32</v>
      </c>
      <c r="E47" s="16">
        <v>22118172.699999999</v>
      </c>
      <c r="F47" s="16">
        <v>29284199</v>
      </c>
      <c r="G47" s="16">
        <f t="shared" si="0"/>
        <v>5402383.1899999976</v>
      </c>
      <c r="H47" s="16">
        <v>34686582.189999998</v>
      </c>
      <c r="I47" s="16">
        <v>4790350.0199999996</v>
      </c>
      <c r="J47" s="16">
        <v>437076.18</v>
      </c>
      <c r="K47" s="18">
        <v>62032181.090000004</v>
      </c>
    </row>
    <row r="48" spans="1:11" x14ac:dyDescent="0.25">
      <c r="A48" s="1" t="s">
        <v>92</v>
      </c>
      <c r="B48" s="1" t="s">
        <v>93</v>
      </c>
      <c r="C48" s="16">
        <v>457304.04</v>
      </c>
      <c r="D48" s="16">
        <v>210176.18</v>
      </c>
      <c r="E48" s="16">
        <v>667480.22</v>
      </c>
      <c r="F48" s="16">
        <v>2507845</v>
      </c>
      <c r="G48" s="16">
        <f t="shared" si="0"/>
        <v>630817.5299999998</v>
      </c>
      <c r="H48" s="16">
        <v>3138662.53</v>
      </c>
      <c r="I48" s="16">
        <v>392310.15</v>
      </c>
      <c r="J48" s="16">
        <v>74299.66</v>
      </c>
      <c r="K48" s="18">
        <v>4272752.5599999996</v>
      </c>
    </row>
    <row r="49" spans="1:11" x14ac:dyDescent="0.25">
      <c r="A49" s="1" t="s">
        <v>94</v>
      </c>
      <c r="B49" s="1" t="s">
        <v>95</v>
      </c>
      <c r="C49" s="16">
        <v>930052.46</v>
      </c>
      <c r="D49" s="16">
        <v>298562.51</v>
      </c>
      <c r="E49" s="16">
        <v>1228614.97</v>
      </c>
      <c r="F49" s="16">
        <v>4168496</v>
      </c>
      <c r="G49" s="16">
        <f t="shared" si="0"/>
        <v>961591.13999999966</v>
      </c>
      <c r="H49" s="16">
        <v>5130087.1399999997</v>
      </c>
      <c r="I49" s="16">
        <v>1332082.83</v>
      </c>
      <c r="J49" s="16">
        <v>106047.43</v>
      </c>
      <c r="K49" s="18">
        <v>7796832.3700000001</v>
      </c>
    </row>
    <row r="50" spans="1:11" x14ac:dyDescent="0.25">
      <c r="A50" s="1" t="s">
        <v>96</v>
      </c>
      <c r="B50" s="1" t="s">
        <v>97</v>
      </c>
      <c r="C50" s="16">
        <v>149549.1</v>
      </c>
      <c r="D50" s="16">
        <v>166135.03</v>
      </c>
      <c r="E50" s="16">
        <v>315684.13</v>
      </c>
      <c r="F50" s="16">
        <v>1842559</v>
      </c>
      <c r="G50" s="16">
        <f t="shared" si="0"/>
        <v>407565.41000000015</v>
      </c>
      <c r="H50" s="16">
        <v>2250124.41</v>
      </c>
      <c r="I50" s="16">
        <v>350585.68</v>
      </c>
      <c r="J50" s="16">
        <v>9315</v>
      </c>
      <c r="K50" s="18">
        <v>2925709.22</v>
      </c>
    </row>
    <row r="51" spans="1:11" x14ac:dyDescent="0.25">
      <c r="A51" s="1" t="s">
        <v>98</v>
      </c>
      <c r="B51" s="1" t="s">
        <v>99</v>
      </c>
      <c r="C51" s="16">
        <v>1725274.34</v>
      </c>
      <c r="D51" s="16">
        <v>790645.92</v>
      </c>
      <c r="E51" s="16">
        <v>2515920.2599999998</v>
      </c>
      <c r="F51" s="16">
        <v>6832981</v>
      </c>
      <c r="G51" s="16">
        <f t="shared" si="0"/>
        <v>1369131.4400000004</v>
      </c>
      <c r="H51" s="16">
        <v>8202112.4400000004</v>
      </c>
      <c r="I51" s="16">
        <v>1373889.76</v>
      </c>
      <c r="J51" s="16">
        <v>497455.9</v>
      </c>
      <c r="K51" s="18">
        <v>12589378.359999999</v>
      </c>
    </row>
    <row r="52" spans="1:11" x14ac:dyDescent="0.25">
      <c r="A52" s="1" t="s">
        <v>100</v>
      </c>
      <c r="B52" s="1" t="s">
        <v>101</v>
      </c>
      <c r="C52" s="16">
        <v>3090927.82</v>
      </c>
      <c r="D52" s="16">
        <v>703501.61</v>
      </c>
      <c r="E52" s="16">
        <v>3794429.43</v>
      </c>
      <c r="F52" s="16">
        <v>6224944</v>
      </c>
      <c r="G52" s="16">
        <f t="shared" si="0"/>
        <v>1332887.8700000001</v>
      </c>
      <c r="H52" s="16">
        <v>7557831.8700000001</v>
      </c>
      <c r="I52" s="16">
        <v>1466427.81</v>
      </c>
      <c r="J52" s="16">
        <v>151928.46</v>
      </c>
      <c r="K52" s="18">
        <v>12970617.57</v>
      </c>
    </row>
    <row r="53" spans="1:11" x14ac:dyDescent="0.25">
      <c r="A53" s="1" t="s">
        <v>102</v>
      </c>
      <c r="B53" s="1" t="s">
        <v>103</v>
      </c>
      <c r="C53" s="16">
        <v>730460.18</v>
      </c>
      <c r="D53" s="16">
        <v>333526.2</v>
      </c>
      <c r="E53" s="16">
        <v>1063986.3799999999</v>
      </c>
      <c r="F53" s="16">
        <v>5282125</v>
      </c>
      <c r="G53" s="16">
        <f t="shared" si="0"/>
        <v>798340.79</v>
      </c>
      <c r="H53" s="16">
        <v>6080465.79</v>
      </c>
      <c r="I53" s="16">
        <v>1195844.19</v>
      </c>
      <c r="J53" s="16">
        <v>82348</v>
      </c>
      <c r="K53" s="18">
        <v>8422644.3599999994</v>
      </c>
    </row>
    <row r="54" spans="1:11" x14ac:dyDescent="0.25">
      <c r="A54" s="1" t="s">
        <v>104</v>
      </c>
      <c r="B54" s="1" t="s">
        <v>105</v>
      </c>
      <c r="C54" s="16">
        <v>705191.35</v>
      </c>
      <c r="D54" s="16">
        <v>252375.2</v>
      </c>
      <c r="E54" s="16">
        <v>957566.55</v>
      </c>
      <c r="F54" s="16">
        <v>1667975</v>
      </c>
      <c r="G54" s="16">
        <f t="shared" si="0"/>
        <v>447874.24000000022</v>
      </c>
      <c r="H54" s="16">
        <v>2115849.2400000002</v>
      </c>
      <c r="I54" s="16">
        <v>453347.54</v>
      </c>
      <c r="J54" s="16">
        <v>54586.75</v>
      </c>
      <c r="K54" s="18">
        <v>3581350.08</v>
      </c>
    </row>
    <row r="55" spans="1:11" x14ac:dyDescent="0.25">
      <c r="A55" s="1" t="s">
        <v>106</v>
      </c>
      <c r="B55" s="1" t="s">
        <v>107</v>
      </c>
      <c r="C55" s="16">
        <v>4460519.3499999996</v>
      </c>
      <c r="D55" s="16">
        <v>543713.30000000005</v>
      </c>
      <c r="E55" s="16">
        <v>5004232.6500000004</v>
      </c>
      <c r="F55" s="16">
        <v>5361584</v>
      </c>
      <c r="G55" s="16">
        <f t="shared" si="0"/>
        <v>1198530.4299999997</v>
      </c>
      <c r="H55" s="16">
        <v>6560114.4299999997</v>
      </c>
      <c r="I55" s="16">
        <v>819444.64</v>
      </c>
      <c r="J55" s="16">
        <v>146024.63</v>
      </c>
      <c r="K55" s="18">
        <v>12529816.35</v>
      </c>
    </row>
    <row r="56" spans="1:11" x14ac:dyDescent="0.25">
      <c r="A56" s="1" t="s">
        <v>108</v>
      </c>
      <c r="B56" s="1" t="s">
        <v>109</v>
      </c>
      <c r="C56" s="16">
        <v>1747853.07</v>
      </c>
      <c r="D56" s="16">
        <v>510239.67</v>
      </c>
      <c r="E56" s="16">
        <v>2258092.7400000002</v>
      </c>
      <c r="F56" s="16">
        <v>9723204</v>
      </c>
      <c r="G56" s="16">
        <f t="shared" si="0"/>
        <v>1920563.4100000001</v>
      </c>
      <c r="H56" s="16">
        <v>11643767.41</v>
      </c>
      <c r="I56" s="16">
        <v>2087927.68</v>
      </c>
      <c r="J56" s="16">
        <v>23823.1</v>
      </c>
      <c r="K56" s="18">
        <v>16013610.93</v>
      </c>
    </row>
    <row r="57" spans="1:11" x14ac:dyDescent="0.25">
      <c r="A57" s="1" t="s">
        <v>110</v>
      </c>
      <c r="B57" s="1" t="s">
        <v>111</v>
      </c>
      <c r="C57" s="16">
        <v>587329.43000000005</v>
      </c>
      <c r="D57" s="16">
        <v>260476.33</v>
      </c>
      <c r="E57" s="16">
        <v>847805.76</v>
      </c>
      <c r="F57" s="16">
        <v>2217157</v>
      </c>
      <c r="G57" s="16">
        <f t="shared" si="0"/>
        <v>588627.33000000007</v>
      </c>
      <c r="H57" s="16">
        <v>2805784.33</v>
      </c>
      <c r="I57" s="16">
        <v>337933.44</v>
      </c>
      <c r="J57" s="16">
        <v>84659</v>
      </c>
      <c r="K57" s="18">
        <v>4076182.53</v>
      </c>
    </row>
    <row r="58" spans="1:11" x14ac:dyDescent="0.25">
      <c r="A58" s="1" t="s">
        <v>112</v>
      </c>
      <c r="B58" s="1" t="s">
        <v>113</v>
      </c>
      <c r="C58" s="16">
        <v>123628500.06</v>
      </c>
      <c r="D58" s="16">
        <v>12569491.289999999</v>
      </c>
      <c r="E58" s="16">
        <v>136197991.34999999</v>
      </c>
      <c r="F58" s="16">
        <v>58873858</v>
      </c>
      <c r="G58" s="16">
        <f t="shared" si="0"/>
        <v>15048244.170000002</v>
      </c>
      <c r="H58" s="16">
        <v>73922102.170000002</v>
      </c>
      <c r="I58" s="16">
        <v>16443131.17</v>
      </c>
      <c r="J58" s="16">
        <v>1517061.8</v>
      </c>
      <c r="K58" s="18">
        <v>228080286.49000001</v>
      </c>
    </row>
    <row r="59" spans="1:11" x14ac:dyDescent="0.25">
      <c r="A59" s="1" t="s">
        <v>114</v>
      </c>
      <c r="B59" s="1" t="s">
        <v>115</v>
      </c>
      <c r="C59" s="16">
        <v>2145231.54</v>
      </c>
      <c r="D59" s="16">
        <v>661895.21</v>
      </c>
      <c r="E59" s="16">
        <v>2807126.75</v>
      </c>
      <c r="F59" s="16">
        <v>8189112</v>
      </c>
      <c r="G59" s="16">
        <f t="shared" si="0"/>
        <v>1761182.4900000002</v>
      </c>
      <c r="H59" s="16">
        <v>9950294.4900000002</v>
      </c>
      <c r="I59" s="16">
        <v>2497137.19</v>
      </c>
      <c r="J59" s="16">
        <v>190992.87</v>
      </c>
      <c r="K59" s="18">
        <v>15445551.300000001</v>
      </c>
    </row>
    <row r="60" spans="1:11" x14ac:dyDescent="0.25">
      <c r="A60" s="1" t="s">
        <v>116</v>
      </c>
      <c r="B60" s="1" t="s">
        <v>117</v>
      </c>
      <c r="C60" s="16">
        <v>7159651.9199999999</v>
      </c>
      <c r="D60" s="16">
        <v>1908600.74</v>
      </c>
      <c r="E60" s="16">
        <v>9068252.6600000001</v>
      </c>
      <c r="F60" s="16">
        <v>25360708</v>
      </c>
      <c r="G60" s="16">
        <f t="shared" si="0"/>
        <v>5420023.8000000007</v>
      </c>
      <c r="H60" s="16">
        <v>30780731.800000001</v>
      </c>
      <c r="I60" s="16">
        <v>7204936.8200000003</v>
      </c>
      <c r="J60" s="16">
        <v>179878.44</v>
      </c>
      <c r="K60" s="18">
        <v>47233799.719999999</v>
      </c>
    </row>
    <row r="61" spans="1:11" x14ac:dyDescent="0.25">
      <c r="A61" s="1" t="s">
        <v>118</v>
      </c>
      <c r="B61" s="1" t="s">
        <v>119</v>
      </c>
      <c r="C61" s="16">
        <v>6575987.0300000003</v>
      </c>
      <c r="D61" s="16">
        <v>933621.28</v>
      </c>
      <c r="E61" s="16">
        <v>7509608.3099999996</v>
      </c>
      <c r="F61" s="16">
        <v>4692204</v>
      </c>
      <c r="G61" s="16">
        <f t="shared" si="0"/>
        <v>1124635.6100000003</v>
      </c>
      <c r="H61" s="16">
        <v>5816839.6100000003</v>
      </c>
      <c r="I61" s="16">
        <v>406134.65</v>
      </c>
      <c r="J61" s="16">
        <v>85390.34</v>
      </c>
      <c r="K61" s="18">
        <v>13817972.91</v>
      </c>
    </row>
    <row r="62" spans="1:11" x14ac:dyDescent="0.25">
      <c r="A62" s="1" t="s">
        <v>120</v>
      </c>
      <c r="B62" s="1" t="s">
        <v>121</v>
      </c>
      <c r="C62" s="16">
        <v>1548398.62</v>
      </c>
      <c r="D62" s="16">
        <v>431088.98</v>
      </c>
      <c r="E62" s="16">
        <v>1979487.6</v>
      </c>
      <c r="F62" s="16">
        <v>2946752</v>
      </c>
      <c r="G62" s="16">
        <f t="shared" si="0"/>
        <v>1024285.0899999999</v>
      </c>
      <c r="H62" s="16">
        <v>3971037.09</v>
      </c>
      <c r="I62" s="16">
        <v>728691.31</v>
      </c>
      <c r="J62" s="16">
        <v>72421.05</v>
      </c>
      <c r="K62" s="18">
        <v>6751637.0499999998</v>
      </c>
    </row>
    <row r="63" spans="1:11" x14ac:dyDescent="0.25">
      <c r="A63" s="1" t="s">
        <v>122</v>
      </c>
      <c r="B63" s="1" t="s">
        <v>123</v>
      </c>
      <c r="C63" s="16">
        <v>11472591.609999999</v>
      </c>
      <c r="D63" s="16">
        <v>1684843.03</v>
      </c>
      <c r="E63" s="16">
        <v>13157434.640000001</v>
      </c>
      <c r="F63" s="16">
        <v>14246607</v>
      </c>
      <c r="G63" s="16">
        <f t="shared" si="0"/>
        <v>3156222.4699999988</v>
      </c>
      <c r="H63" s="16">
        <v>17402829.469999999</v>
      </c>
      <c r="I63" s="16">
        <v>2473967.92</v>
      </c>
      <c r="J63" s="16">
        <v>397072.93</v>
      </c>
      <c r="K63" s="18">
        <v>33431304.960000001</v>
      </c>
    </row>
    <row r="64" spans="1:11" x14ac:dyDescent="0.25">
      <c r="A64" s="1" t="s">
        <v>124</v>
      </c>
      <c r="B64" s="1" t="s">
        <v>125</v>
      </c>
      <c r="C64" s="16">
        <v>900203.58</v>
      </c>
      <c r="D64" s="16">
        <v>298379.98</v>
      </c>
      <c r="E64" s="16">
        <v>1198583.56</v>
      </c>
      <c r="F64" s="16">
        <v>3196922</v>
      </c>
      <c r="G64" s="16">
        <f t="shared" si="0"/>
        <v>674105.94</v>
      </c>
      <c r="H64" s="16">
        <v>3871027.94</v>
      </c>
      <c r="I64" s="16">
        <v>911381.97</v>
      </c>
      <c r="J64" s="16">
        <v>76969.509999999995</v>
      </c>
      <c r="K64" s="18">
        <v>6057962.9800000004</v>
      </c>
    </row>
    <row r="65" spans="1:11" x14ac:dyDescent="0.25">
      <c r="A65" s="1" t="s">
        <v>126</v>
      </c>
      <c r="B65" s="1" t="s">
        <v>127</v>
      </c>
      <c r="C65" s="16">
        <v>823447.65</v>
      </c>
      <c r="D65" s="16">
        <v>168561.5</v>
      </c>
      <c r="E65" s="16">
        <v>992009.15</v>
      </c>
      <c r="F65" s="16">
        <v>1687994</v>
      </c>
      <c r="G65" s="16">
        <f t="shared" si="0"/>
        <v>393260.59000000008</v>
      </c>
      <c r="H65" s="16">
        <v>2081254.59</v>
      </c>
      <c r="I65" s="16">
        <v>913538.46</v>
      </c>
      <c r="J65" s="16">
        <v>27249.47</v>
      </c>
      <c r="K65" s="18">
        <v>4014051.67</v>
      </c>
    </row>
    <row r="66" spans="1:11" x14ac:dyDescent="0.25">
      <c r="A66" s="1" t="s">
        <v>128</v>
      </c>
      <c r="B66" s="1" t="s">
        <v>129</v>
      </c>
      <c r="C66" s="16">
        <v>2293938.09</v>
      </c>
      <c r="D66" s="16">
        <v>433067.16</v>
      </c>
      <c r="E66" s="16">
        <v>2727005.25</v>
      </c>
      <c r="F66" s="16">
        <v>4450687</v>
      </c>
      <c r="G66" s="16">
        <f t="shared" ref="G66:G129" si="1">H66-F66</f>
        <v>794063.62000000011</v>
      </c>
      <c r="H66" s="16">
        <v>5244750.62</v>
      </c>
      <c r="I66" s="16">
        <v>622669.71</v>
      </c>
      <c r="J66" s="16">
        <v>51955.25</v>
      </c>
      <c r="K66" s="18">
        <v>8646380.8300000001</v>
      </c>
    </row>
    <row r="67" spans="1:11" x14ac:dyDescent="0.25">
      <c r="A67" s="1" t="s">
        <v>130</v>
      </c>
      <c r="B67" s="1" t="s">
        <v>131</v>
      </c>
      <c r="C67" s="16">
        <v>3107150.14</v>
      </c>
      <c r="D67" s="16">
        <v>710422.01</v>
      </c>
      <c r="E67" s="16">
        <v>3817572.15</v>
      </c>
      <c r="F67" s="16">
        <v>7563552</v>
      </c>
      <c r="G67" s="16">
        <f t="shared" si="1"/>
        <v>1529111.1300000008</v>
      </c>
      <c r="H67" s="16">
        <v>9092663.1300000008</v>
      </c>
      <c r="I67" s="16">
        <v>1264709.06</v>
      </c>
      <c r="J67" s="16">
        <v>840384.26</v>
      </c>
      <c r="K67" s="18">
        <v>15015328.6</v>
      </c>
    </row>
    <row r="68" spans="1:11" x14ac:dyDescent="0.25">
      <c r="A68" s="1" t="s">
        <v>132</v>
      </c>
      <c r="B68" s="1" t="s">
        <v>133</v>
      </c>
      <c r="C68" s="16">
        <v>3238787.72</v>
      </c>
      <c r="D68" s="16">
        <v>858036.13</v>
      </c>
      <c r="E68" s="16">
        <v>4096823.85</v>
      </c>
      <c r="F68" s="16">
        <v>5735923</v>
      </c>
      <c r="G68" s="16">
        <f t="shared" si="1"/>
        <v>1005393.8600000003</v>
      </c>
      <c r="H68" s="16">
        <v>6741316.8600000003</v>
      </c>
      <c r="I68" s="16">
        <v>1268179.25</v>
      </c>
      <c r="J68" s="16">
        <v>18574</v>
      </c>
      <c r="K68" s="18">
        <v>12124893.960000001</v>
      </c>
    </row>
    <row r="69" spans="1:11" x14ac:dyDescent="0.25">
      <c r="A69" s="1" t="s">
        <v>134</v>
      </c>
      <c r="B69" s="1" t="s">
        <v>135</v>
      </c>
      <c r="C69" s="16">
        <v>3860342.84</v>
      </c>
      <c r="D69" s="16">
        <v>1477569.42</v>
      </c>
      <c r="E69" s="16">
        <v>5337912.26</v>
      </c>
      <c r="F69" s="16">
        <v>11573701</v>
      </c>
      <c r="G69" s="16">
        <f t="shared" si="1"/>
        <v>1565268.08</v>
      </c>
      <c r="H69" s="16">
        <v>13138969.08</v>
      </c>
      <c r="I69" s="16">
        <v>2000180.32</v>
      </c>
      <c r="J69" s="16">
        <v>262581.27</v>
      </c>
      <c r="K69" s="18">
        <v>20739642.93</v>
      </c>
    </row>
    <row r="70" spans="1:11" x14ac:dyDescent="0.25">
      <c r="A70" s="1" t="s">
        <v>136</v>
      </c>
      <c r="B70" s="1" t="s">
        <v>137</v>
      </c>
      <c r="C70" s="16">
        <v>4179650.19</v>
      </c>
      <c r="D70" s="16">
        <v>1749396.42</v>
      </c>
      <c r="E70" s="16">
        <v>5929046.6100000003</v>
      </c>
      <c r="F70" s="16">
        <v>13523088</v>
      </c>
      <c r="G70" s="16">
        <f t="shared" si="1"/>
        <v>2862308.9299999997</v>
      </c>
      <c r="H70" s="16">
        <v>16385396.93</v>
      </c>
      <c r="I70" s="16">
        <v>2476515.66</v>
      </c>
      <c r="J70" s="16">
        <v>238791.31</v>
      </c>
      <c r="K70" s="18">
        <v>25029750.510000002</v>
      </c>
    </row>
    <row r="71" spans="1:11" x14ac:dyDescent="0.25">
      <c r="A71" s="1" t="s">
        <v>138</v>
      </c>
      <c r="B71" s="1" t="s">
        <v>139</v>
      </c>
      <c r="C71" s="16">
        <v>3982220.44</v>
      </c>
      <c r="D71" s="16">
        <v>907781.26</v>
      </c>
      <c r="E71" s="16">
        <v>4890001.7</v>
      </c>
      <c r="F71" s="16">
        <v>13731659</v>
      </c>
      <c r="G71" s="16">
        <f t="shared" si="1"/>
        <v>2503690.09</v>
      </c>
      <c r="H71" s="16">
        <v>16235349.09</v>
      </c>
      <c r="I71" s="16">
        <v>2497844.2000000002</v>
      </c>
      <c r="J71" s="16">
        <v>213169.47</v>
      </c>
      <c r="K71" s="18">
        <v>23836364.460000001</v>
      </c>
    </row>
    <row r="72" spans="1:11" x14ac:dyDescent="0.25">
      <c r="A72" s="1" t="s">
        <v>140</v>
      </c>
      <c r="B72" s="1" t="s">
        <v>141</v>
      </c>
      <c r="C72" s="16">
        <v>1503219.01</v>
      </c>
      <c r="D72" s="16">
        <v>530032.82999999996</v>
      </c>
      <c r="E72" s="16">
        <v>2033251.84</v>
      </c>
      <c r="F72" s="16">
        <v>5678971.2599999998</v>
      </c>
      <c r="G72" s="16">
        <f t="shared" si="1"/>
        <v>1001610.4100000001</v>
      </c>
      <c r="H72" s="16">
        <v>6680581.6699999999</v>
      </c>
      <c r="I72" s="16">
        <v>1198575.55</v>
      </c>
      <c r="J72" s="16">
        <v>72179</v>
      </c>
      <c r="K72" s="18">
        <v>9984588.0600000005</v>
      </c>
    </row>
    <row r="73" spans="1:11" x14ac:dyDescent="0.25">
      <c r="A73" s="1" t="s">
        <v>142</v>
      </c>
      <c r="B73" s="1" t="s">
        <v>143</v>
      </c>
      <c r="C73" s="16">
        <v>3320944.75</v>
      </c>
      <c r="D73" s="16">
        <v>1061197.82</v>
      </c>
      <c r="E73" s="16">
        <v>4382142.57</v>
      </c>
      <c r="F73" s="16">
        <v>11062750.57</v>
      </c>
      <c r="G73" s="16">
        <f t="shared" si="1"/>
        <v>1959271.0099999998</v>
      </c>
      <c r="H73" s="16">
        <v>13022021.58</v>
      </c>
      <c r="I73" s="16">
        <v>2313040.98</v>
      </c>
      <c r="J73" s="16">
        <v>263052.06</v>
      </c>
      <c r="K73" s="18">
        <v>19980257.190000001</v>
      </c>
    </row>
    <row r="74" spans="1:11" x14ac:dyDescent="0.25">
      <c r="A74" s="1" t="s">
        <v>144</v>
      </c>
      <c r="B74" s="1" t="s">
        <v>145</v>
      </c>
      <c r="C74" s="16">
        <v>3154457.54</v>
      </c>
      <c r="D74" s="16">
        <v>684399.89</v>
      </c>
      <c r="E74" s="16">
        <v>3838857.43</v>
      </c>
      <c r="F74" s="16">
        <v>4181469</v>
      </c>
      <c r="G74" s="16">
        <f t="shared" si="1"/>
        <v>936642.09999999963</v>
      </c>
      <c r="H74" s="16">
        <v>5118111.0999999996</v>
      </c>
      <c r="I74" s="16">
        <v>907562.84</v>
      </c>
      <c r="J74" s="16">
        <v>517325.98</v>
      </c>
      <c r="K74" s="18">
        <v>10381857.35</v>
      </c>
    </row>
    <row r="75" spans="1:11" x14ac:dyDescent="0.25">
      <c r="A75" s="1" t="s">
        <v>146</v>
      </c>
      <c r="B75" s="1" t="s">
        <v>147</v>
      </c>
      <c r="C75" s="16">
        <v>17173234.460000001</v>
      </c>
      <c r="D75" s="16">
        <v>4911852.4000000004</v>
      </c>
      <c r="E75" s="16">
        <v>22085086.859999999</v>
      </c>
      <c r="F75" s="16">
        <v>41682396</v>
      </c>
      <c r="G75" s="16">
        <f t="shared" si="1"/>
        <v>7056267.7800000012</v>
      </c>
      <c r="H75" s="16">
        <v>48738663.780000001</v>
      </c>
      <c r="I75" s="16">
        <v>7154390.1399999997</v>
      </c>
      <c r="J75" s="16">
        <v>726695.04</v>
      </c>
      <c r="K75" s="18">
        <v>78704835.819999993</v>
      </c>
    </row>
    <row r="76" spans="1:11" x14ac:dyDescent="0.25">
      <c r="A76" s="1" t="s">
        <v>148</v>
      </c>
      <c r="B76" s="1" t="s">
        <v>149</v>
      </c>
      <c r="C76" s="16">
        <v>4021431.84</v>
      </c>
      <c r="D76" s="16">
        <v>1025516.52</v>
      </c>
      <c r="E76" s="16">
        <v>5046948.3600000003</v>
      </c>
      <c r="F76" s="16">
        <v>18802832</v>
      </c>
      <c r="G76" s="16">
        <f t="shared" si="1"/>
        <v>2927572.8299999982</v>
      </c>
      <c r="H76" s="16">
        <v>21730404.829999998</v>
      </c>
      <c r="I76" s="16">
        <v>5424818.4400000004</v>
      </c>
      <c r="J76" s="16">
        <v>265626.8</v>
      </c>
      <c r="K76" s="18">
        <v>32467798.43</v>
      </c>
    </row>
    <row r="77" spans="1:11" x14ac:dyDescent="0.25">
      <c r="A77" s="1" t="s">
        <v>150</v>
      </c>
      <c r="B77" s="1" t="s">
        <v>151</v>
      </c>
      <c r="C77" s="16">
        <v>695657.06</v>
      </c>
      <c r="D77" s="16">
        <v>302873.21999999997</v>
      </c>
      <c r="E77" s="16">
        <v>998530.28</v>
      </c>
      <c r="F77" s="16">
        <v>3008210</v>
      </c>
      <c r="G77" s="16">
        <f t="shared" si="1"/>
        <v>1247837.67</v>
      </c>
      <c r="H77" s="16">
        <v>4256047.67</v>
      </c>
      <c r="I77" s="16">
        <v>467545.87</v>
      </c>
      <c r="J77" s="16">
        <v>34557.93</v>
      </c>
      <c r="K77" s="18">
        <v>5756681.75</v>
      </c>
    </row>
    <row r="78" spans="1:11" x14ac:dyDescent="0.25">
      <c r="A78" s="1" t="s">
        <v>152</v>
      </c>
      <c r="B78" s="1" t="s">
        <v>153</v>
      </c>
      <c r="C78" s="16">
        <v>3304511.23</v>
      </c>
      <c r="D78" s="16">
        <v>1035290.74</v>
      </c>
      <c r="E78" s="16">
        <v>4339801.97</v>
      </c>
      <c r="F78" s="16">
        <v>10595264</v>
      </c>
      <c r="G78" s="16">
        <f t="shared" si="1"/>
        <v>2265090.66</v>
      </c>
      <c r="H78" s="16">
        <v>12860354.66</v>
      </c>
      <c r="I78" s="16">
        <v>2160160.5499999998</v>
      </c>
      <c r="J78" s="16">
        <v>218911.92</v>
      </c>
      <c r="K78" s="18">
        <v>19579229.100000001</v>
      </c>
    </row>
    <row r="79" spans="1:11" x14ac:dyDescent="0.25">
      <c r="A79" s="1" t="s">
        <v>154</v>
      </c>
      <c r="B79" s="1" t="s">
        <v>155</v>
      </c>
      <c r="C79" s="16">
        <v>1309212.28</v>
      </c>
      <c r="D79" s="16">
        <v>279372.33</v>
      </c>
      <c r="E79" s="16">
        <v>1588584.61</v>
      </c>
      <c r="F79" s="16">
        <v>3256316.93</v>
      </c>
      <c r="G79" s="16">
        <f t="shared" si="1"/>
        <v>1037226.19</v>
      </c>
      <c r="H79" s="16">
        <v>4293543.12</v>
      </c>
      <c r="I79" s="16">
        <v>799896.87</v>
      </c>
      <c r="J79" s="16">
        <v>236565.08</v>
      </c>
      <c r="K79" s="18">
        <v>6918589.6799999997</v>
      </c>
    </row>
    <row r="80" spans="1:11" x14ac:dyDescent="0.25">
      <c r="A80" s="1" t="s">
        <v>156</v>
      </c>
      <c r="B80" s="1" t="s">
        <v>157</v>
      </c>
      <c r="C80" s="16">
        <v>2289695.6</v>
      </c>
      <c r="D80" s="16">
        <v>595718.03</v>
      </c>
      <c r="E80" s="16">
        <v>2885413.63</v>
      </c>
      <c r="F80" s="16">
        <v>8068468</v>
      </c>
      <c r="G80" s="16">
        <f t="shared" si="1"/>
        <v>1608238.8100000005</v>
      </c>
      <c r="H80" s="16">
        <v>9676706.8100000005</v>
      </c>
      <c r="I80" s="16">
        <v>1873648.71</v>
      </c>
      <c r="J80" s="16">
        <v>3500</v>
      </c>
      <c r="K80" s="18">
        <v>14439269.15</v>
      </c>
    </row>
    <row r="81" spans="1:11" x14ac:dyDescent="0.25">
      <c r="A81" s="1" t="s">
        <v>158</v>
      </c>
      <c r="B81" s="1" t="s">
        <v>159</v>
      </c>
      <c r="C81" s="16">
        <v>1039113.87</v>
      </c>
      <c r="D81" s="16">
        <v>310376.82</v>
      </c>
      <c r="E81" s="16">
        <v>1349490.69</v>
      </c>
      <c r="F81" s="16">
        <v>3244636</v>
      </c>
      <c r="G81" s="16">
        <f t="shared" si="1"/>
        <v>734455.83000000007</v>
      </c>
      <c r="H81" s="16">
        <v>3979091.83</v>
      </c>
      <c r="I81" s="16">
        <v>722832.04</v>
      </c>
      <c r="J81" s="16">
        <v>19642.419999999998</v>
      </c>
      <c r="K81" s="18">
        <v>6071056.9800000004</v>
      </c>
    </row>
    <row r="82" spans="1:11" x14ac:dyDescent="0.25">
      <c r="A82" s="1" t="s">
        <v>160</v>
      </c>
      <c r="B82" s="1" t="s">
        <v>161</v>
      </c>
      <c r="C82" s="16">
        <v>11157460.470000001</v>
      </c>
      <c r="D82" s="16">
        <v>2685949.6</v>
      </c>
      <c r="E82" s="16">
        <v>13843410.07</v>
      </c>
      <c r="F82" s="16">
        <v>17629112</v>
      </c>
      <c r="G82" s="16">
        <f t="shared" si="1"/>
        <v>7437733.4699999988</v>
      </c>
      <c r="H82" s="16">
        <v>25066845.469999999</v>
      </c>
      <c r="I82" s="16">
        <v>4204682.87</v>
      </c>
      <c r="J82" s="16">
        <v>614288.94999999995</v>
      </c>
      <c r="K82" s="18">
        <v>43729227.359999999</v>
      </c>
    </row>
    <row r="83" spans="1:11" x14ac:dyDescent="0.25">
      <c r="A83" s="1" t="s">
        <v>162</v>
      </c>
      <c r="B83" s="1" t="s">
        <v>163</v>
      </c>
      <c r="C83" s="16">
        <v>2547688.0299999998</v>
      </c>
      <c r="D83" s="16">
        <v>868959.33</v>
      </c>
      <c r="E83" s="16">
        <v>3416647.36</v>
      </c>
      <c r="F83" s="16">
        <v>6620345</v>
      </c>
      <c r="G83" s="16">
        <f t="shared" si="1"/>
        <v>1341388.5599999996</v>
      </c>
      <c r="H83" s="16">
        <v>7961733.5599999996</v>
      </c>
      <c r="I83" s="16">
        <v>1183318.45</v>
      </c>
      <c r="J83" s="16">
        <v>57625.53</v>
      </c>
      <c r="K83" s="18">
        <v>12619324.9</v>
      </c>
    </row>
    <row r="84" spans="1:11" x14ac:dyDescent="0.25">
      <c r="A84" s="1" t="s">
        <v>164</v>
      </c>
      <c r="B84" s="1" t="s">
        <v>165</v>
      </c>
      <c r="C84" s="16">
        <v>1008327.78</v>
      </c>
      <c r="D84" s="16">
        <v>324168.32000000001</v>
      </c>
      <c r="E84" s="16">
        <v>1332496.1000000001</v>
      </c>
      <c r="F84" s="16">
        <v>2648016</v>
      </c>
      <c r="G84" s="16">
        <f t="shared" si="1"/>
        <v>581211.50999999978</v>
      </c>
      <c r="H84" s="16">
        <v>3229227.51</v>
      </c>
      <c r="I84" s="16">
        <v>677702.51</v>
      </c>
      <c r="J84" s="16">
        <v>81688.570000000007</v>
      </c>
      <c r="K84" s="18">
        <v>5321114.6900000004</v>
      </c>
    </row>
    <row r="85" spans="1:11" x14ac:dyDescent="0.25">
      <c r="A85" s="1" t="s">
        <v>166</v>
      </c>
      <c r="B85" s="1" t="s">
        <v>167</v>
      </c>
      <c r="C85" s="16">
        <v>9527251.0700000003</v>
      </c>
      <c r="D85" s="16">
        <v>1745277.59</v>
      </c>
      <c r="E85" s="16">
        <v>11272528.66</v>
      </c>
      <c r="F85" s="16">
        <v>22200086</v>
      </c>
      <c r="G85" s="16">
        <f t="shared" si="1"/>
        <v>5174198.8500000015</v>
      </c>
      <c r="H85" s="16">
        <v>27374284.850000001</v>
      </c>
      <c r="I85" s="16">
        <v>4254119.3</v>
      </c>
      <c r="J85" s="16">
        <v>280520.5</v>
      </c>
      <c r="K85" s="18">
        <v>43181453.310000002</v>
      </c>
    </row>
    <row r="86" spans="1:11" x14ac:dyDescent="0.25">
      <c r="A86" s="1" t="s">
        <v>168</v>
      </c>
      <c r="B86" s="1" t="s">
        <v>169</v>
      </c>
      <c r="C86" s="16">
        <v>1341229.3600000001</v>
      </c>
      <c r="D86" s="16">
        <v>464430.45</v>
      </c>
      <c r="E86" s="16">
        <v>1805659.81</v>
      </c>
      <c r="F86" s="16">
        <v>9529259</v>
      </c>
      <c r="G86" s="16">
        <f t="shared" si="1"/>
        <v>1859940.1199999992</v>
      </c>
      <c r="H86" s="16">
        <v>11389199.119999999</v>
      </c>
      <c r="I86" s="16">
        <v>2798259.85</v>
      </c>
      <c r="J86" s="16">
        <v>165939.98000000001</v>
      </c>
      <c r="K86" s="18">
        <v>16159058.76</v>
      </c>
    </row>
    <row r="87" spans="1:11" x14ac:dyDescent="0.25">
      <c r="A87" s="1" t="s">
        <v>170</v>
      </c>
      <c r="B87" s="1" t="s">
        <v>171</v>
      </c>
      <c r="C87" s="16">
        <v>207320.81</v>
      </c>
      <c r="D87" s="16">
        <v>55712.34</v>
      </c>
      <c r="E87" s="16">
        <v>263033.15000000002</v>
      </c>
      <c r="F87" s="16">
        <v>1713056</v>
      </c>
      <c r="G87" s="16">
        <f t="shared" si="1"/>
        <v>611714.73</v>
      </c>
      <c r="H87" s="16">
        <v>2324770.73</v>
      </c>
      <c r="I87" s="16">
        <v>320311.56</v>
      </c>
      <c r="J87" s="16">
        <v>21557</v>
      </c>
      <c r="K87" s="18">
        <v>2929672.44</v>
      </c>
    </row>
    <row r="88" spans="1:11" x14ac:dyDescent="0.25">
      <c r="A88" s="1" t="s">
        <v>172</v>
      </c>
      <c r="B88" s="1" t="s">
        <v>173</v>
      </c>
      <c r="C88" s="16">
        <v>311783343.07999998</v>
      </c>
      <c r="D88" s="16">
        <v>34005000.530000001</v>
      </c>
      <c r="E88" s="16">
        <v>345788343.61000001</v>
      </c>
      <c r="F88" s="16">
        <v>201062450.5</v>
      </c>
      <c r="G88" s="16">
        <f t="shared" si="1"/>
        <v>48750059.210000008</v>
      </c>
      <c r="H88" s="16">
        <v>249812509.71000001</v>
      </c>
      <c r="I88" s="16">
        <v>68121086.400000006</v>
      </c>
      <c r="J88" s="16">
        <v>0</v>
      </c>
      <c r="K88" s="18">
        <v>663721939.72000003</v>
      </c>
    </row>
    <row r="89" spans="1:11" x14ac:dyDescent="0.25">
      <c r="A89" s="1" t="s">
        <v>174</v>
      </c>
      <c r="B89" s="1" t="s">
        <v>175</v>
      </c>
      <c r="C89" s="16">
        <v>677991.49</v>
      </c>
      <c r="D89" s="16">
        <v>142686.54</v>
      </c>
      <c r="E89" s="16">
        <v>820678.03</v>
      </c>
      <c r="F89" s="16">
        <v>2022114</v>
      </c>
      <c r="G89" s="16">
        <f t="shared" si="1"/>
        <v>444913</v>
      </c>
      <c r="H89" s="16">
        <v>2467027</v>
      </c>
      <c r="I89" s="16">
        <v>642532.73</v>
      </c>
      <c r="J89" s="16">
        <v>29163.02</v>
      </c>
      <c r="K89" s="18">
        <v>3959400.78</v>
      </c>
    </row>
    <row r="90" spans="1:11" x14ac:dyDescent="0.25">
      <c r="A90" s="1" t="s">
        <v>176</v>
      </c>
      <c r="B90" s="1" t="s">
        <v>177</v>
      </c>
      <c r="C90" s="16">
        <v>12024763.59</v>
      </c>
      <c r="D90" s="16">
        <v>1839049.24</v>
      </c>
      <c r="E90" s="16">
        <v>13863812.83</v>
      </c>
      <c r="F90" s="16">
        <v>17580249</v>
      </c>
      <c r="G90" s="16">
        <f t="shared" si="1"/>
        <v>4086595.0500000007</v>
      </c>
      <c r="H90" s="16">
        <v>21666844.050000001</v>
      </c>
      <c r="I90" s="16">
        <v>3586230.64</v>
      </c>
      <c r="J90" s="16">
        <v>152994.79</v>
      </c>
      <c r="K90" s="18">
        <v>39269882.310000002</v>
      </c>
    </row>
    <row r="91" spans="1:11" x14ac:dyDescent="0.25">
      <c r="A91" s="1" t="s">
        <v>178</v>
      </c>
      <c r="B91" s="1" t="s">
        <v>179</v>
      </c>
      <c r="C91" s="16">
        <v>2884619.69</v>
      </c>
      <c r="D91" s="16">
        <v>1199680.8700000001</v>
      </c>
      <c r="E91" s="16">
        <v>4084300.56</v>
      </c>
      <c r="F91" s="16">
        <v>14813676</v>
      </c>
      <c r="G91" s="16">
        <f t="shared" si="1"/>
        <v>2313342.2699999996</v>
      </c>
      <c r="H91" s="16">
        <v>17127018.27</v>
      </c>
      <c r="I91" s="16">
        <v>3545605.42</v>
      </c>
      <c r="J91" s="16">
        <v>194605</v>
      </c>
      <c r="K91" s="18">
        <v>24951529.25</v>
      </c>
    </row>
    <row r="92" spans="1:11" x14ac:dyDescent="0.25">
      <c r="A92" s="1" t="s">
        <v>180</v>
      </c>
      <c r="B92" s="1" t="s">
        <v>181</v>
      </c>
      <c r="C92" s="16">
        <v>29723013.5</v>
      </c>
      <c r="D92" s="16">
        <v>4986647.1399999997</v>
      </c>
      <c r="E92" s="16">
        <v>34709660.640000001</v>
      </c>
      <c r="F92" s="16">
        <v>26212217</v>
      </c>
      <c r="G92" s="16">
        <f t="shared" si="1"/>
        <v>5632516.7199999988</v>
      </c>
      <c r="H92" s="16">
        <v>31844733.719999999</v>
      </c>
      <c r="I92" s="16">
        <v>3629403.98</v>
      </c>
      <c r="J92" s="16">
        <v>1942239.62</v>
      </c>
      <c r="K92" s="18">
        <v>72126037.959999993</v>
      </c>
    </row>
    <row r="93" spans="1:11" x14ac:dyDescent="0.25">
      <c r="A93" s="1" t="s">
        <v>182</v>
      </c>
      <c r="B93" s="1" t="s">
        <v>183</v>
      </c>
      <c r="C93" s="16">
        <v>3087161.81</v>
      </c>
      <c r="D93" s="16">
        <v>644560.01</v>
      </c>
      <c r="E93" s="16">
        <v>3731721.82</v>
      </c>
      <c r="F93" s="16">
        <v>10600580</v>
      </c>
      <c r="G93" s="16">
        <f t="shared" si="1"/>
        <v>2430468.7599999998</v>
      </c>
      <c r="H93" s="16">
        <v>13031048.76</v>
      </c>
      <c r="I93" s="16">
        <v>3515167.78</v>
      </c>
      <c r="J93" s="16">
        <v>399944.07</v>
      </c>
      <c r="K93" s="18">
        <v>20677882.43</v>
      </c>
    </row>
    <row r="94" spans="1:11" x14ac:dyDescent="0.25">
      <c r="A94" s="1" t="s">
        <v>184</v>
      </c>
      <c r="B94" s="1" t="s">
        <v>185</v>
      </c>
      <c r="C94" s="16">
        <v>3685041.67</v>
      </c>
      <c r="D94" s="16">
        <v>1001680.9</v>
      </c>
      <c r="E94" s="16">
        <v>4686722.57</v>
      </c>
      <c r="F94" s="16">
        <v>18111880</v>
      </c>
      <c r="G94" s="16">
        <f t="shared" si="1"/>
        <v>4103855.4800000004</v>
      </c>
      <c r="H94" s="16">
        <v>22215735.48</v>
      </c>
      <c r="I94" s="16">
        <v>5122840.96</v>
      </c>
      <c r="J94" s="16">
        <v>1188571.6000000001</v>
      </c>
      <c r="K94" s="18">
        <v>33213870.609999999</v>
      </c>
    </row>
    <row r="95" spans="1:11" x14ac:dyDescent="0.25">
      <c r="A95" s="1" t="s">
        <v>186</v>
      </c>
      <c r="B95" s="1" t="s">
        <v>187</v>
      </c>
      <c r="C95" s="16">
        <v>2250389.0299999998</v>
      </c>
      <c r="D95" s="16">
        <v>588698.98</v>
      </c>
      <c r="E95" s="16">
        <v>2839088.01</v>
      </c>
      <c r="F95" s="16">
        <v>8142410</v>
      </c>
      <c r="G95" s="16">
        <f t="shared" si="1"/>
        <v>1479628.6799999997</v>
      </c>
      <c r="H95" s="16">
        <v>9622038.6799999997</v>
      </c>
      <c r="I95" s="16">
        <v>1641993.69</v>
      </c>
      <c r="J95" s="16">
        <v>51434.85</v>
      </c>
      <c r="K95" s="18">
        <v>14154555.23</v>
      </c>
    </row>
    <row r="96" spans="1:11" x14ac:dyDescent="0.25">
      <c r="A96" s="1" t="s">
        <v>188</v>
      </c>
      <c r="B96" s="1" t="s">
        <v>189</v>
      </c>
      <c r="C96" s="16">
        <v>9410229.2100000009</v>
      </c>
      <c r="D96" s="16">
        <v>1923523.95</v>
      </c>
      <c r="E96" s="16">
        <v>11333753.16</v>
      </c>
      <c r="F96" s="16">
        <v>26011498</v>
      </c>
      <c r="G96" s="16">
        <f t="shared" si="1"/>
        <v>4325256.8099999987</v>
      </c>
      <c r="H96" s="16">
        <v>30336754.809999999</v>
      </c>
      <c r="I96" s="16">
        <v>6485014.4400000004</v>
      </c>
      <c r="J96" s="16">
        <v>184257.46</v>
      </c>
      <c r="K96" s="18">
        <v>48339779.869999997</v>
      </c>
    </row>
    <row r="97" spans="1:11" x14ac:dyDescent="0.25">
      <c r="A97" s="1" t="s">
        <v>190</v>
      </c>
      <c r="B97" s="1" t="s">
        <v>191</v>
      </c>
      <c r="C97" s="16">
        <v>2025035.14</v>
      </c>
      <c r="D97" s="16">
        <v>593127.15</v>
      </c>
      <c r="E97" s="16">
        <v>2618162.29</v>
      </c>
      <c r="F97" s="16">
        <v>9964852</v>
      </c>
      <c r="G97" s="16">
        <f t="shared" si="1"/>
        <v>2349602.91</v>
      </c>
      <c r="H97" s="16">
        <v>12314454.91</v>
      </c>
      <c r="I97" s="16">
        <v>2757439.92</v>
      </c>
      <c r="J97" s="16">
        <v>305585.40999999997</v>
      </c>
      <c r="K97" s="18">
        <v>17995642.530000001</v>
      </c>
    </row>
    <row r="98" spans="1:11" x14ac:dyDescent="0.25">
      <c r="A98" s="1" t="s">
        <v>192</v>
      </c>
      <c r="B98" s="1" t="s">
        <v>193</v>
      </c>
      <c r="C98" s="16">
        <v>895630.93</v>
      </c>
      <c r="D98" s="16">
        <v>366767.44</v>
      </c>
      <c r="E98" s="16">
        <v>1262398.3700000001</v>
      </c>
      <c r="F98" s="16">
        <v>5027581</v>
      </c>
      <c r="G98" s="16">
        <f t="shared" si="1"/>
        <v>904085.62999999989</v>
      </c>
      <c r="H98" s="16">
        <v>5931666.6299999999</v>
      </c>
      <c r="I98" s="16">
        <v>1462313.74</v>
      </c>
      <c r="J98" s="16">
        <v>285165.7</v>
      </c>
      <c r="K98" s="18">
        <v>8941544.4399999995</v>
      </c>
    </row>
    <row r="99" spans="1:11" x14ac:dyDescent="0.25">
      <c r="A99" s="1" t="s">
        <v>194</v>
      </c>
      <c r="B99" s="1" t="s">
        <v>195</v>
      </c>
      <c r="C99" s="16">
        <v>1800753.33</v>
      </c>
      <c r="D99" s="16">
        <v>588852.07999999996</v>
      </c>
      <c r="E99" s="16">
        <v>2389605.41</v>
      </c>
      <c r="F99" s="16">
        <v>8971648.5600000005</v>
      </c>
      <c r="G99" s="16">
        <f t="shared" si="1"/>
        <v>1711083.5199999996</v>
      </c>
      <c r="H99" s="16">
        <v>10682732.08</v>
      </c>
      <c r="I99" s="16">
        <v>2497538.27</v>
      </c>
      <c r="J99" s="16">
        <v>83336</v>
      </c>
      <c r="K99" s="18">
        <v>15653211.76</v>
      </c>
    </row>
    <row r="100" spans="1:11" x14ac:dyDescent="0.25">
      <c r="A100" s="1" t="s">
        <v>196</v>
      </c>
      <c r="B100" s="1" t="s">
        <v>197</v>
      </c>
      <c r="C100" s="16">
        <v>3316915.93</v>
      </c>
      <c r="D100" s="16">
        <v>1051041.19</v>
      </c>
      <c r="E100" s="16">
        <v>4367957.12</v>
      </c>
      <c r="F100" s="16">
        <v>13535460</v>
      </c>
      <c r="G100" s="16">
        <f t="shared" si="1"/>
        <v>2581308.1899999995</v>
      </c>
      <c r="H100" s="16">
        <v>16116768.189999999</v>
      </c>
      <c r="I100" s="16">
        <v>4317250.47</v>
      </c>
      <c r="J100" s="16">
        <v>421178.99</v>
      </c>
      <c r="K100" s="18">
        <v>25223154.77</v>
      </c>
    </row>
    <row r="101" spans="1:11" x14ac:dyDescent="0.25">
      <c r="A101" s="1" t="s">
        <v>198</v>
      </c>
      <c r="B101" s="1" t="s">
        <v>199</v>
      </c>
      <c r="C101" s="16">
        <v>1739715.91</v>
      </c>
      <c r="D101" s="16">
        <v>786470.97</v>
      </c>
      <c r="E101" s="16">
        <v>2526186.88</v>
      </c>
      <c r="F101" s="16">
        <v>8578900</v>
      </c>
      <c r="G101" s="16">
        <f t="shared" si="1"/>
        <v>2139556.16</v>
      </c>
      <c r="H101" s="16">
        <v>10718456.16</v>
      </c>
      <c r="I101" s="16">
        <v>2259011.6800000002</v>
      </c>
      <c r="J101" s="16">
        <v>366468.25</v>
      </c>
      <c r="K101" s="18">
        <v>15870122.970000001</v>
      </c>
    </row>
    <row r="102" spans="1:11" x14ac:dyDescent="0.25">
      <c r="A102" s="1" t="s">
        <v>200</v>
      </c>
      <c r="B102" s="1" t="s">
        <v>201</v>
      </c>
      <c r="C102" s="16">
        <v>3446336.22</v>
      </c>
      <c r="D102" s="16">
        <v>1053039.7</v>
      </c>
      <c r="E102" s="16">
        <v>4499375.92</v>
      </c>
      <c r="F102" s="16">
        <v>14183833</v>
      </c>
      <c r="G102" s="16">
        <f t="shared" si="1"/>
        <v>2627240.5</v>
      </c>
      <c r="H102" s="16">
        <v>16811073.5</v>
      </c>
      <c r="I102" s="16">
        <v>4716025.6500000004</v>
      </c>
      <c r="J102" s="16">
        <v>2000</v>
      </c>
      <c r="K102" s="18">
        <v>26028475.07</v>
      </c>
    </row>
    <row r="103" spans="1:11" x14ac:dyDescent="0.25">
      <c r="A103" s="1" t="s">
        <v>202</v>
      </c>
      <c r="B103" s="1" t="s">
        <v>203</v>
      </c>
      <c r="C103" s="16">
        <v>1888278.15</v>
      </c>
      <c r="D103" s="16">
        <v>1067275.78</v>
      </c>
      <c r="E103" s="16">
        <v>2955553.93</v>
      </c>
      <c r="F103" s="16">
        <v>4335601</v>
      </c>
      <c r="G103" s="16">
        <f t="shared" si="1"/>
        <v>963394.29</v>
      </c>
      <c r="H103" s="16">
        <v>5298995.29</v>
      </c>
      <c r="I103" s="16">
        <v>841111.37</v>
      </c>
      <c r="J103" s="16">
        <v>63507.42</v>
      </c>
      <c r="K103" s="18">
        <v>9159168.0099999998</v>
      </c>
    </row>
    <row r="104" spans="1:11" x14ac:dyDescent="0.25">
      <c r="A104" s="1" t="s">
        <v>204</v>
      </c>
      <c r="B104" s="1" t="s">
        <v>205</v>
      </c>
      <c r="C104" s="16">
        <v>3524405.45</v>
      </c>
      <c r="D104" s="16">
        <v>1586336.33</v>
      </c>
      <c r="E104" s="16">
        <v>5110741.78</v>
      </c>
      <c r="F104" s="16">
        <v>10214680</v>
      </c>
      <c r="G104" s="16">
        <f t="shared" si="1"/>
        <v>2336831.4700000007</v>
      </c>
      <c r="H104" s="16">
        <v>12551511.470000001</v>
      </c>
      <c r="I104" s="16">
        <v>2066499.45</v>
      </c>
      <c r="J104" s="16">
        <v>70548.649999999994</v>
      </c>
      <c r="K104" s="18">
        <v>19799301.350000001</v>
      </c>
    </row>
    <row r="105" spans="1:11" x14ac:dyDescent="0.25">
      <c r="A105" s="1" t="s">
        <v>206</v>
      </c>
      <c r="B105" s="1" t="s">
        <v>207</v>
      </c>
      <c r="C105" s="16">
        <v>1032931.69</v>
      </c>
      <c r="D105" s="16">
        <v>384222.22</v>
      </c>
      <c r="E105" s="16">
        <v>1417153.91</v>
      </c>
      <c r="F105" s="16">
        <v>3426346</v>
      </c>
      <c r="G105" s="16">
        <f t="shared" si="1"/>
        <v>708187.96</v>
      </c>
      <c r="H105" s="16">
        <v>4134533.96</v>
      </c>
      <c r="I105" s="16">
        <v>526482.56000000006</v>
      </c>
      <c r="J105" s="16">
        <v>449784.58</v>
      </c>
      <c r="K105" s="18">
        <v>6527955.0099999998</v>
      </c>
    </row>
    <row r="106" spans="1:11" x14ac:dyDescent="0.25">
      <c r="A106" s="1" t="s">
        <v>208</v>
      </c>
      <c r="B106" s="1" t="s">
        <v>209</v>
      </c>
      <c r="C106" s="16">
        <v>1775561.77</v>
      </c>
      <c r="D106" s="16">
        <v>640314.68999999994</v>
      </c>
      <c r="E106" s="16">
        <v>2415876.46</v>
      </c>
      <c r="F106" s="16">
        <v>2375546</v>
      </c>
      <c r="G106" s="16">
        <f t="shared" si="1"/>
        <v>463007.02</v>
      </c>
      <c r="H106" s="16">
        <v>2838553.02</v>
      </c>
      <c r="I106" s="16">
        <v>628720.81999999995</v>
      </c>
      <c r="J106" s="16">
        <v>40078</v>
      </c>
      <c r="K106" s="18">
        <v>5923228.2999999998</v>
      </c>
    </row>
    <row r="107" spans="1:11" x14ac:dyDescent="0.25">
      <c r="A107" s="1" t="s">
        <v>210</v>
      </c>
      <c r="B107" s="1" t="s">
        <v>211</v>
      </c>
      <c r="C107" s="16">
        <v>13252382.779999999</v>
      </c>
      <c r="D107" s="16">
        <v>1967552.23</v>
      </c>
      <c r="E107" s="16">
        <v>15219935.01</v>
      </c>
      <c r="F107" s="16">
        <v>26801254</v>
      </c>
      <c r="G107" s="16">
        <f t="shared" si="1"/>
        <v>4860538.8500000015</v>
      </c>
      <c r="H107" s="16">
        <v>31661792.850000001</v>
      </c>
      <c r="I107" s="16">
        <v>5026810.83</v>
      </c>
      <c r="J107" s="16">
        <v>370683.55</v>
      </c>
      <c r="K107" s="18">
        <v>52279222.240000002</v>
      </c>
    </row>
    <row r="108" spans="1:11" x14ac:dyDescent="0.25">
      <c r="A108" s="1" t="s">
        <v>212</v>
      </c>
      <c r="B108" s="1" t="s">
        <v>213</v>
      </c>
      <c r="C108" s="16">
        <v>1525189.64</v>
      </c>
      <c r="D108" s="16">
        <v>1277016.1200000001</v>
      </c>
      <c r="E108" s="16">
        <v>2802205.76</v>
      </c>
      <c r="F108" s="16">
        <v>10196733</v>
      </c>
      <c r="G108" s="16">
        <f t="shared" si="1"/>
        <v>2037531.5199999996</v>
      </c>
      <c r="H108" s="16">
        <v>12234264.52</v>
      </c>
      <c r="I108" s="16">
        <v>2688817.92</v>
      </c>
      <c r="J108" s="16">
        <v>371166.22</v>
      </c>
      <c r="K108" s="18">
        <v>18096454.420000002</v>
      </c>
    </row>
    <row r="109" spans="1:11" x14ac:dyDescent="0.25">
      <c r="A109" s="1" t="s">
        <v>214</v>
      </c>
      <c r="B109" s="1" t="s">
        <v>215</v>
      </c>
      <c r="C109" s="16">
        <v>3758643.09</v>
      </c>
      <c r="D109" s="16">
        <v>1232702.6599999999</v>
      </c>
      <c r="E109" s="16">
        <v>4991345.75</v>
      </c>
      <c r="F109" s="16">
        <v>9754739</v>
      </c>
      <c r="G109" s="16">
        <f t="shared" si="1"/>
        <v>1788849.6300000008</v>
      </c>
      <c r="H109" s="16">
        <v>11543588.630000001</v>
      </c>
      <c r="I109" s="16">
        <v>2452208.46</v>
      </c>
      <c r="J109" s="16">
        <v>390969.14</v>
      </c>
      <c r="K109" s="18">
        <v>19378111.98</v>
      </c>
    </row>
    <row r="110" spans="1:11" x14ac:dyDescent="0.25">
      <c r="A110" s="1" t="s">
        <v>216</v>
      </c>
      <c r="B110" s="1" t="s">
        <v>217</v>
      </c>
      <c r="C110" s="16">
        <v>7276843.2699999996</v>
      </c>
      <c r="D110" s="16">
        <v>1961560.03</v>
      </c>
      <c r="E110" s="16">
        <v>9238403.3000000007</v>
      </c>
      <c r="F110" s="16">
        <v>12815212</v>
      </c>
      <c r="G110" s="16">
        <f t="shared" si="1"/>
        <v>2544877.4399999995</v>
      </c>
      <c r="H110" s="16">
        <v>15360089.439999999</v>
      </c>
      <c r="I110" s="16">
        <v>2211858.37</v>
      </c>
      <c r="J110" s="16">
        <v>167655</v>
      </c>
      <c r="K110" s="18">
        <v>26978006.109999999</v>
      </c>
    </row>
    <row r="111" spans="1:11" x14ac:dyDescent="0.25">
      <c r="A111" s="1" t="s">
        <v>218</v>
      </c>
      <c r="B111" s="1" t="s">
        <v>219</v>
      </c>
      <c r="C111" s="16">
        <v>2421180.7599999998</v>
      </c>
      <c r="D111" s="16">
        <v>609640.43999999994</v>
      </c>
      <c r="E111" s="16">
        <v>3030821.2</v>
      </c>
      <c r="F111" s="16">
        <v>9618810</v>
      </c>
      <c r="G111" s="16">
        <f t="shared" si="1"/>
        <v>2325418.5</v>
      </c>
      <c r="H111" s="16">
        <v>11944228.5</v>
      </c>
      <c r="I111" s="16">
        <v>2821616.1</v>
      </c>
      <c r="J111" s="16">
        <v>22711.64</v>
      </c>
      <c r="K111" s="18">
        <v>17819377.440000001</v>
      </c>
    </row>
    <row r="112" spans="1:11" x14ac:dyDescent="0.25">
      <c r="A112" s="1" t="s">
        <v>220</v>
      </c>
      <c r="B112" s="1" t="s">
        <v>221</v>
      </c>
      <c r="C112" s="16">
        <v>4597370.75</v>
      </c>
      <c r="D112" s="16">
        <v>783769.29</v>
      </c>
      <c r="E112" s="16">
        <v>5381140.04</v>
      </c>
      <c r="F112" s="16">
        <v>7442828</v>
      </c>
      <c r="G112" s="16">
        <f t="shared" si="1"/>
        <v>1564734.0700000003</v>
      </c>
      <c r="H112" s="16">
        <v>9007562.0700000003</v>
      </c>
      <c r="I112" s="16">
        <v>1857893.64</v>
      </c>
      <c r="J112" s="16">
        <v>55969.440000000002</v>
      </c>
      <c r="K112" s="18">
        <v>16302565.189999999</v>
      </c>
    </row>
    <row r="113" spans="1:11" x14ac:dyDescent="0.25">
      <c r="A113" s="1" t="s">
        <v>222</v>
      </c>
      <c r="B113" s="1" t="s">
        <v>223</v>
      </c>
      <c r="C113" s="16">
        <v>2324084.98</v>
      </c>
      <c r="D113" s="16">
        <v>486989.8</v>
      </c>
      <c r="E113" s="16">
        <v>2811074.78</v>
      </c>
      <c r="F113" s="16">
        <v>4648945</v>
      </c>
      <c r="G113" s="16">
        <f t="shared" si="1"/>
        <v>1015396.0300000003</v>
      </c>
      <c r="H113" s="16">
        <v>5664341.0300000003</v>
      </c>
      <c r="I113" s="16">
        <v>1214154.6599999999</v>
      </c>
      <c r="J113" s="16">
        <v>395766.9</v>
      </c>
      <c r="K113" s="18">
        <v>10085337.369999999</v>
      </c>
    </row>
    <row r="114" spans="1:11" x14ac:dyDescent="0.25">
      <c r="A114" s="1" t="s">
        <v>224</v>
      </c>
      <c r="B114" s="1" t="s">
        <v>225</v>
      </c>
      <c r="C114" s="16">
        <v>10659662.57</v>
      </c>
      <c r="D114" s="16">
        <v>4295023.1100000003</v>
      </c>
      <c r="E114" s="16">
        <v>14954685.68</v>
      </c>
      <c r="F114" s="16">
        <v>17717779</v>
      </c>
      <c r="G114" s="16">
        <f t="shared" si="1"/>
        <v>3506079.2300000004</v>
      </c>
      <c r="H114" s="16">
        <v>21223858.23</v>
      </c>
      <c r="I114" s="16">
        <v>3159747.7</v>
      </c>
      <c r="J114" s="16">
        <v>964510.76</v>
      </c>
      <c r="K114" s="18">
        <v>40302802.369999997</v>
      </c>
    </row>
    <row r="115" spans="1:11" x14ac:dyDescent="0.25">
      <c r="A115" s="1" t="s">
        <v>226</v>
      </c>
      <c r="B115" s="1" t="s">
        <v>227</v>
      </c>
      <c r="C115" s="16">
        <v>1599984.77</v>
      </c>
      <c r="D115" s="16">
        <v>686761.55</v>
      </c>
      <c r="E115" s="16">
        <v>2286746.3199999998</v>
      </c>
      <c r="F115" s="16">
        <v>13110694</v>
      </c>
      <c r="G115" s="16">
        <f t="shared" si="1"/>
        <v>2950948.8000000007</v>
      </c>
      <c r="H115" s="16">
        <v>16061642.800000001</v>
      </c>
      <c r="I115" s="16">
        <v>4101315.07</v>
      </c>
      <c r="J115" s="16">
        <v>203273.58</v>
      </c>
      <c r="K115" s="18">
        <v>22652977.77</v>
      </c>
    </row>
    <row r="116" spans="1:11" x14ac:dyDescent="0.25">
      <c r="A116" s="1" t="s">
        <v>228</v>
      </c>
      <c r="B116" s="1" t="s">
        <v>229</v>
      </c>
      <c r="C116" s="16">
        <v>1806726.55</v>
      </c>
      <c r="D116" s="16">
        <v>459850.59</v>
      </c>
      <c r="E116" s="16">
        <v>2266577.14</v>
      </c>
      <c r="F116" s="16">
        <v>5340505</v>
      </c>
      <c r="G116" s="16">
        <f t="shared" si="1"/>
        <v>1127408.7300000004</v>
      </c>
      <c r="H116" s="16">
        <v>6467913.7300000004</v>
      </c>
      <c r="I116" s="16">
        <v>986370.39</v>
      </c>
      <c r="J116" s="16">
        <v>60608.5</v>
      </c>
      <c r="K116" s="18">
        <v>9781469.7599999998</v>
      </c>
    </row>
    <row r="117" spans="1:11" x14ac:dyDescent="0.25">
      <c r="A117" s="1" t="s">
        <v>230</v>
      </c>
      <c r="B117" s="1" t="s">
        <v>231</v>
      </c>
      <c r="C117" s="16">
        <v>4328211.22</v>
      </c>
      <c r="D117" s="16">
        <v>1338460.1599999999</v>
      </c>
      <c r="E117" s="16">
        <v>5666671.3799999999</v>
      </c>
      <c r="F117" s="16">
        <v>15633211</v>
      </c>
      <c r="G117" s="16">
        <f t="shared" si="1"/>
        <v>2961142.120000001</v>
      </c>
      <c r="H117" s="16">
        <v>18594353.120000001</v>
      </c>
      <c r="I117" s="16">
        <v>2216948.13</v>
      </c>
      <c r="J117" s="16">
        <v>470348.89</v>
      </c>
      <c r="K117" s="18">
        <v>26948321.52</v>
      </c>
    </row>
    <row r="118" spans="1:11" x14ac:dyDescent="0.25">
      <c r="A118" s="1" t="s">
        <v>232</v>
      </c>
      <c r="B118" s="1" t="s">
        <v>233</v>
      </c>
      <c r="C118" s="16">
        <v>756345.9</v>
      </c>
      <c r="D118" s="16">
        <v>256739.04</v>
      </c>
      <c r="E118" s="16">
        <v>1013084.94</v>
      </c>
      <c r="F118" s="16">
        <v>4433296.66</v>
      </c>
      <c r="G118" s="16">
        <f t="shared" si="1"/>
        <v>965626.83999999985</v>
      </c>
      <c r="H118" s="16">
        <v>5398923.5</v>
      </c>
      <c r="I118" s="16">
        <v>998532.51</v>
      </c>
      <c r="J118" s="16">
        <v>89918.97</v>
      </c>
      <c r="K118" s="18">
        <v>7500459.9199999999</v>
      </c>
    </row>
    <row r="119" spans="1:11" x14ac:dyDescent="0.25">
      <c r="A119" s="1" t="s">
        <v>234</v>
      </c>
      <c r="B119" s="1" t="s">
        <v>235</v>
      </c>
      <c r="C119" s="16">
        <v>2974731.74</v>
      </c>
      <c r="D119" s="16">
        <v>595719.85</v>
      </c>
      <c r="E119" s="16">
        <v>3570451.59</v>
      </c>
      <c r="F119" s="16">
        <v>6392906</v>
      </c>
      <c r="G119" s="16">
        <f t="shared" si="1"/>
        <v>1160720.5700000003</v>
      </c>
      <c r="H119" s="16">
        <v>7553626.5700000003</v>
      </c>
      <c r="I119" s="16">
        <v>879221.59</v>
      </c>
      <c r="J119" s="16">
        <v>102786.73</v>
      </c>
      <c r="K119" s="18">
        <v>12106086.48</v>
      </c>
    </row>
    <row r="120" spans="1:11" x14ac:dyDescent="0.25">
      <c r="A120" s="1" t="s">
        <v>236</v>
      </c>
      <c r="B120" s="1" t="s">
        <v>237</v>
      </c>
      <c r="C120" s="16">
        <v>1438795.16</v>
      </c>
      <c r="D120" s="16">
        <v>678598.67</v>
      </c>
      <c r="E120" s="16">
        <v>2117393.83</v>
      </c>
      <c r="F120" s="16">
        <v>5559704</v>
      </c>
      <c r="G120" s="16">
        <f t="shared" si="1"/>
        <v>1067948.7999999998</v>
      </c>
      <c r="H120" s="16">
        <v>6627652.7999999998</v>
      </c>
      <c r="I120" s="16">
        <v>1976566.81</v>
      </c>
      <c r="J120" s="16">
        <v>166950.54</v>
      </c>
      <c r="K120" s="18">
        <v>10888563.98</v>
      </c>
    </row>
    <row r="121" spans="1:11" x14ac:dyDescent="0.25">
      <c r="A121" s="1" t="s">
        <v>238</v>
      </c>
      <c r="B121" s="1" t="s">
        <v>239</v>
      </c>
      <c r="C121" s="16">
        <v>2165163.0699999998</v>
      </c>
      <c r="D121" s="16">
        <v>445668.08</v>
      </c>
      <c r="E121" s="16">
        <v>2610831.15</v>
      </c>
      <c r="F121" s="16">
        <v>5470558</v>
      </c>
      <c r="G121" s="16">
        <f t="shared" si="1"/>
        <v>1195885.2999999998</v>
      </c>
      <c r="H121" s="16">
        <v>6666443.2999999998</v>
      </c>
      <c r="I121" s="16">
        <v>1559061.28</v>
      </c>
      <c r="J121" s="16">
        <v>118490.38</v>
      </c>
      <c r="K121" s="18">
        <v>10954826.109999999</v>
      </c>
    </row>
    <row r="122" spans="1:11" x14ac:dyDescent="0.25">
      <c r="A122" s="1" t="s">
        <v>240</v>
      </c>
      <c r="B122" s="1" t="s">
        <v>241</v>
      </c>
      <c r="C122" s="16">
        <v>1760969.21</v>
      </c>
      <c r="D122" s="16">
        <v>524212.95</v>
      </c>
      <c r="E122" s="16">
        <v>2285182.16</v>
      </c>
      <c r="F122" s="16">
        <v>7069326</v>
      </c>
      <c r="G122" s="16">
        <f t="shared" si="1"/>
        <v>1576562.0999999996</v>
      </c>
      <c r="H122" s="16">
        <v>8645888.0999999996</v>
      </c>
      <c r="I122" s="16">
        <v>1809405.71</v>
      </c>
      <c r="J122" s="16">
        <v>128000</v>
      </c>
      <c r="K122" s="18">
        <v>12868475.970000001</v>
      </c>
    </row>
    <row r="123" spans="1:11" x14ac:dyDescent="0.25">
      <c r="A123" s="1" t="s">
        <v>242</v>
      </c>
      <c r="B123" s="1" t="s">
        <v>243</v>
      </c>
      <c r="C123" s="16">
        <v>4385466.8499999996</v>
      </c>
      <c r="D123" s="16">
        <v>1154294.54</v>
      </c>
      <c r="E123" s="16">
        <v>5539761.3899999997</v>
      </c>
      <c r="F123" s="16">
        <v>12493335</v>
      </c>
      <c r="G123" s="16">
        <f t="shared" si="1"/>
        <v>2456794.9499999993</v>
      </c>
      <c r="H123" s="16">
        <v>14950129.949999999</v>
      </c>
      <c r="I123" s="16">
        <v>3379298.8</v>
      </c>
      <c r="J123" s="16">
        <v>579309.18000000005</v>
      </c>
      <c r="K123" s="18">
        <v>24448499.32</v>
      </c>
    </row>
    <row r="124" spans="1:11" x14ac:dyDescent="0.25">
      <c r="A124" s="1" t="s">
        <v>244</v>
      </c>
      <c r="B124" s="1" t="s">
        <v>245</v>
      </c>
      <c r="C124" s="16">
        <v>417363.46</v>
      </c>
      <c r="D124" s="16">
        <v>200321.87</v>
      </c>
      <c r="E124" s="16">
        <v>617685.32999999996</v>
      </c>
      <c r="F124" s="16">
        <v>3377798</v>
      </c>
      <c r="G124" s="16">
        <f t="shared" si="1"/>
        <v>631953.14999999991</v>
      </c>
      <c r="H124" s="16">
        <v>4009751.15</v>
      </c>
      <c r="I124" s="16">
        <v>607973.21</v>
      </c>
      <c r="J124" s="16">
        <v>41794.99</v>
      </c>
      <c r="K124" s="18">
        <v>5277204.68</v>
      </c>
    </row>
    <row r="125" spans="1:11" x14ac:dyDescent="0.25">
      <c r="A125" s="1" t="s">
        <v>246</v>
      </c>
      <c r="B125" s="1" t="s">
        <v>247</v>
      </c>
      <c r="C125" s="16">
        <v>1478074.73</v>
      </c>
      <c r="D125" s="16">
        <v>625294.63</v>
      </c>
      <c r="E125" s="16">
        <v>2103369.36</v>
      </c>
      <c r="F125" s="16">
        <v>9021220</v>
      </c>
      <c r="G125" s="16">
        <f t="shared" si="1"/>
        <v>1694815.6899999995</v>
      </c>
      <c r="H125" s="16">
        <v>10716035.689999999</v>
      </c>
      <c r="I125" s="16">
        <v>2223160.94</v>
      </c>
      <c r="J125" s="16">
        <v>153655</v>
      </c>
      <c r="K125" s="18">
        <v>15196220.99</v>
      </c>
    </row>
    <row r="126" spans="1:11" x14ac:dyDescent="0.25">
      <c r="A126" s="1" t="s">
        <v>248</v>
      </c>
      <c r="B126" s="1" t="s">
        <v>249</v>
      </c>
      <c r="C126" s="16">
        <v>4578011.71</v>
      </c>
      <c r="D126" s="16">
        <v>5626458.5599999996</v>
      </c>
      <c r="E126" s="16">
        <v>10204470.27</v>
      </c>
      <c r="F126" s="16">
        <v>17186165</v>
      </c>
      <c r="G126" s="16">
        <f t="shared" si="1"/>
        <v>2851216.8500000015</v>
      </c>
      <c r="H126" s="16">
        <v>20037381.850000001</v>
      </c>
      <c r="I126" s="16">
        <v>3227636.05</v>
      </c>
      <c r="J126" s="16">
        <v>2001925.67</v>
      </c>
      <c r="K126" s="18">
        <v>35471413.840000004</v>
      </c>
    </row>
    <row r="127" spans="1:11" x14ac:dyDescent="0.25">
      <c r="A127" s="1" t="s">
        <v>250</v>
      </c>
      <c r="B127" s="1" t="s">
        <v>251</v>
      </c>
      <c r="C127" s="16">
        <v>2322456.1800000002</v>
      </c>
      <c r="D127" s="16">
        <v>732647.75</v>
      </c>
      <c r="E127" s="16">
        <v>3055103.93</v>
      </c>
      <c r="F127" s="16">
        <v>4063642</v>
      </c>
      <c r="G127" s="16">
        <f t="shared" si="1"/>
        <v>772795.5700000003</v>
      </c>
      <c r="H127" s="16">
        <v>4836437.57</v>
      </c>
      <c r="I127" s="16">
        <v>677690.82</v>
      </c>
      <c r="J127" s="16">
        <v>107929.76</v>
      </c>
      <c r="K127" s="18">
        <v>8677162.0800000001</v>
      </c>
    </row>
    <row r="128" spans="1:11" x14ac:dyDescent="0.25">
      <c r="A128" s="1" t="s">
        <v>252</v>
      </c>
      <c r="B128" s="1" t="s">
        <v>253</v>
      </c>
      <c r="C128" s="16">
        <v>5935200.1100000003</v>
      </c>
      <c r="D128" s="16">
        <v>1662798.47</v>
      </c>
      <c r="E128" s="16">
        <v>7597998.5800000001</v>
      </c>
      <c r="F128" s="16">
        <v>13597848</v>
      </c>
      <c r="G128" s="16">
        <f t="shared" si="1"/>
        <v>2476112.7899999991</v>
      </c>
      <c r="H128" s="16">
        <v>16073960.789999999</v>
      </c>
      <c r="I128" s="16">
        <v>2164225.11</v>
      </c>
      <c r="J128" s="16">
        <v>192227.31</v>
      </c>
      <c r="K128" s="18">
        <v>26028411.789999999</v>
      </c>
    </row>
    <row r="129" spans="1:11" x14ac:dyDescent="0.25">
      <c r="A129" s="1" t="s">
        <v>254</v>
      </c>
      <c r="B129" s="1" t="s">
        <v>255</v>
      </c>
      <c r="C129" s="16">
        <v>4459659.29</v>
      </c>
      <c r="D129" s="16">
        <v>1216446.72</v>
      </c>
      <c r="E129" s="16">
        <v>5676106.0099999998</v>
      </c>
      <c r="F129" s="16">
        <v>8430465</v>
      </c>
      <c r="G129" s="16">
        <f t="shared" si="1"/>
        <v>2210949.4700000007</v>
      </c>
      <c r="H129" s="16">
        <v>10641414.470000001</v>
      </c>
      <c r="I129" s="16">
        <v>2884459.9</v>
      </c>
      <c r="J129" s="16">
        <v>218726.11</v>
      </c>
      <c r="K129" s="18">
        <v>19420706.489999998</v>
      </c>
    </row>
    <row r="130" spans="1:11" x14ac:dyDescent="0.25">
      <c r="A130" s="1" t="s">
        <v>256</v>
      </c>
      <c r="B130" s="1" t="s">
        <v>257</v>
      </c>
      <c r="C130" s="16">
        <v>1101004.8500000001</v>
      </c>
      <c r="D130" s="16">
        <v>402393.62</v>
      </c>
      <c r="E130" s="16">
        <v>1503398.47</v>
      </c>
      <c r="F130" s="16">
        <v>3860283</v>
      </c>
      <c r="G130" s="16">
        <f t="shared" ref="G130:G177" si="2">H130-F130</f>
        <v>882035.73000000045</v>
      </c>
      <c r="H130" s="16">
        <v>4742318.7300000004</v>
      </c>
      <c r="I130" s="16">
        <v>1058876.93</v>
      </c>
      <c r="J130" s="16">
        <v>58910.71</v>
      </c>
      <c r="K130" s="18">
        <v>7363504.8399999999</v>
      </c>
    </row>
    <row r="131" spans="1:11" x14ac:dyDescent="0.25">
      <c r="A131" s="1" t="s">
        <v>258</v>
      </c>
      <c r="B131" s="1" t="s">
        <v>259</v>
      </c>
      <c r="C131" s="16">
        <v>3843713.15</v>
      </c>
      <c r="D131" s="16">
        <v>1139896.27</v>
      </c>
      <c r="E131" s="16">
        <v>4983609.42</v>
      </c>
      <c r="F131" s="16">
        <v>14025937</v>
      </c>
      <c r="G131" s="16">
        <f t="shared" si="2"/>
        <v>2822507.34</v>
      </c>
      <c r="H131" s="16">
        <v>16848444.34</v>
      </c>
      <c r="I131" s="16">
        <v>2624460.77</v>
      </c>
      <c r="J131" s="16">
        <v>1636704.42</v>
      </c>
      <c r="K131" s="18">
        <v>26093218.949999999</v>
      </c>
    </row>
    <row r="132" spans="1:11" x14ac:dyDescent="0.25">
      <c r="A132" s="1" t="s">
        <v>260</v>
      </c>
      <c r="B132" s="1" t="s">
        <v>261</v>
      </c>
      <c r="C132" s="16">
        <v>18144422.68</v>
      </c>
      <c r="D132" s="16">
        <v>2898754.37</v>
      </c>
      <c r="E132" s="16">
        <v>21043177.050000001</v>
      </c>
      <c r="F132" s="16">
        <v>22612676</v>
      </c>
      <c r="G132" s="16">
        <f t="shared" si="2"/>
        <v>4230287.5599999987</v>
      </c>
      <c r="H132" s="16">
        <v>26842963.559999999</v>
      </c>
      <c r="I132" s="16">
        <v>2413245.83</v>
      </c>
      <c r="J132" s="16">
        <v>154941.38</v>
      </c>
      <c r="K132" s="18">
        <v>50454327.82</v>
      </c>
    </row>
    <row r="133" spans="1:11" x14ac:dyDescent="0.25">
      <c r="A133" s="1" t="s">
        <v>262</v>
      </c>
      <c r="B133" s="1" t="s">
        <v>263</v>
      </c>
      <c r="C133" s="16">
        <v>2102260.92</v>
      </c>
      <c r="D133" s="16">
        <v>615851.29</v>
      </c>
      <c r="E133" s="16">
        <v>2718112.21</v>
      </c>
      <c r="F133" s="16">
        <v>6181761</v>
      </c>
      <c r="G133" s="16">
        <f t="shared" si="2"/>
        <v>1136215.2000000002</v>
      </c>
      <c r="H133" s="16">
        <v>7317976.2000000002</v>
      </c>
      <c r="I133" s="16">
        <v>1230104.49</v>
      </c>
      <c r="J133" s="16">
        <v>289904.53999999998</v>
      </c>
      <c r="K133" s="18">
        <v>11556097.439999999</v>
      </c>
    </row>
    <row r="134" spans="1:11" x14ac:dyDescent="0.25">
      <c r="A134" s="1" t="s">
        <v>264</v>
      </c>
      <c r="B134" s="1" t="s">
        <v>265</v>
      </c>
      <c r="C134" s="16">
        <v>9517213.6099999994</v>
      </c>
      <c r="D134" s="16">
        <v>1851420.04</v>
      </c>
      <c r="E134" s="16">
        <v>11368633.65</v>
      </c>
      <c r="F134" s="16">
        <v>11899529</v>
      </c>
      <c r="G134" s="16">
        <f t="shared" si="2"/>
        <v>2837359.4499999993</v>
      </c>
      <c r="H134" s="16">
        <v>14736888.449999999</v>
      </c>
      <c r="I134" s="16">
        <v>5650175.9800000004</v>
      </c>
      <c r="J134" s="16">
        <v>299049.53000000003</v>
      </c>
      <c r="K134" s="18">
        <v>32054747.609999999</v>
      </c>
    </row>
    <row r="135" spans="1:11" x14ac:dyDescent="0.25">
      <c r="A135" s="1" t="s">
        <v>266</v>
      </c>
      <c r="B135" s="1" t="s">
        <v>267</v>
      </c>
      <c r="C135" s="16">
        <v>500852.92</v>
      </c>
      <c r="D135" s="16">
        <v>301251.19</v>
      </c>
      <c r="E135" s="16">
        <v>802104.11</v>
      </c>
      <c r="F135" s="16">
        <v>3697497</v>
      </c>
      <c r="G135" s="16">
        <f t="shared" si="2"/>
        <v>734866.80999999959</v>
      </c>
      <c r="H135" s="16">
        <v>4432363.8099999996</v>
      </c>
      <c r="I135" s="16">
        <v>2217069.8199999998</v>
      </c>
      <c r="J135" s="16">
        <v>54729</v>
      </c>
      <c r="K135" s="18">
        <v>7506266.7400000002</v>
      </c>
    </row>
    <row r="136" spans="1:11" x14ac:dyDescent="0.25">
      <c r="A136" s="1" t="s">
        <v>268</v>
      </c>
      <c r="B136" s="1" t="s">
        <v>269</v>
      </c>
      <c r="C136" s="16">
        <v>7125531.0800000001</v>
      </c>
      <c r="D136" s="16">
        <v>1107368.1100000001</v>
      </c>
      <c r="E136" s="16">
        <v>8232899.1900000004</v>
      </c>
      <c r="F136" s="16">
        <v>9393294</v>
      </c>
      <c r="G136" s="16">
        <f t="shared" si="2"/>
        <v>2059275.1899999995</v>
      </c>
      <c r="H136" s="16">
        <v>11452569.189999999</v>
      </c>
      <c r="I136" s="16">
        <v>4451802.3499999996</v>
      </c>
      <c r="J136" s="16">
        <v>1519055.77</v>
      </c>
      <c r="K136" s="18">
        <v>25656326.5</v>
      </c>
    </row>
    <row r="137" spans="1:11" x14ac:dyDescent="0.25">
      <c r="A137" s="1" t="s">
        <v>270</v>
      </c>
      <c r="B137" s="1" t="s">
        <v>271</v>
      </c>
      <c r="C137" s="16">
        <v>1483498.32</v>
      </c>
      <c r="D137" s="16">
        <v>336158.71999999997</v>
      </c>
      <c r="E137" s="16">
        <v>1819657.04</v>
      </c>
      <c r="F137" s="16">
        <v>1943848</v>
      </c>
      <c r="G137" s="16">
        <f t="shared" si="2"/>
        <v>508606.41000000015</v>
      </c>
      <c r="H137" s="16">
        <v>2452454.41</v>
      </c>
      <c r="I137" s="16">
        <v>367931.21</v>
      </c>
      <c r="J137" s="16">
        <v>83416.5</v>
      </c>
      <c r="K137" s="18">
        <v>4723459.16</v>
      </c>
    </row>
    <row r="138" spans="1:11" x14ac:dyDescent="0.25">
      <c r="A138" s="1" t="s">
        <v>272</v>
      </c>
      <c r="B138" s="1" t="s">
        <v>273</v>
      </c>
      <c r="C138" s="16">
        <v>1250967.3400000001</v>
      </c>
      <c r="D138" s="16">
        <v>236852.57</v>
      </c>
      <c r="E138" s="16">
        <v>1487819.91</v>
      </c>
      <c r="F138" s="16">
        <v>2028881</v>
      </c>
      <c r="G138" s="16">
        <f t="shared" si="2"/>
        <v>496595.99000000022</v>
      </c>
      <c r="H138" s="16">
        <v>2525476.9900000002</v>
      </c>
      <c r="I138" s="16">
        <v>768010.37</v>
      </c>
      <c r="J138" s="16">
        <v>8550</v>
      </c>
      <c r="K138" s="18">
        <v>4789857.2699999996</v>
      </c>
    </row>
    <row r="139" spans="1:11" x14ac:dyDescent="0.25">
      <c r="A139" s="1" t="s">
        <v>274</v>
      </c>
      <c r="B139" s="1" t="s">
        <v>275</v>
      </c>
      <c r="C139" s="16">
        <v>2499799.54</v>
      </c>
      <c r="D139" s="16">
        <v>982768.64000000001</v>
      </c>
      <c r="E139" s="16">
        <v>3482568.18</v>
      </c>
      <c r="F139" s="16">
        <v>9604311</v>
      </c>
      <c r="G139" s="16">
        <f t="shared" si="2"/>
        <v>2539770.83</v>
      </c>
      <c r="H139" s="16">
        <v>12144081.83</v>
      </c>
      <c r="I139" s="16">
        <v>1620686.05</v>
      </c>
      <c r="J139" s="16">
        <v>189655.81</v>
      </c>
      <c r="K139" s="18">
        <v>17436991.870000001</v>
      </c>
    </row>
    <row r="140" spans="1:11" x14ac:dyDescent="0.25">
      <c r="A140" s="1" t="s">
        <v>276</v>
      </c>
      <c r="B140" s="1" t="s">
        <v>277</v>
      </c>
      <c r="C140" s="16">
        <v>4593047.1399999997</v>
      </c>
      <c r="D140" s="16">
        <v>1210431.26</v>
      </c>
      <c r="E140" s="16">
        <v>5803478.4000000004</v>
      </c>
      <c r="F140" s="16">
        <v>17467363</v>
      </c>
      <c r="G140" s="16">
        <f t="shared" si="2"/>
        <v>4255754.3599999994</v>
      </c>
      <c r="H140" s="16">
        <v>21723117.359999999</v>
      </c>
      <c r="I140" s="16">
        <v>4333694.05</v>
      </c>
      <c r="J140" s="16">
        <v>205514.8</v>
      </c>
      <c r="K140" s="18">
        <v>32065804.609999999</v>
      </c>
    </row>
    <row r="141" spans="1:11" x14ac:dyDescent="0.25">
      <c r="A141" s="1" t="s">
        <v>278</v>
      </c>
      <c r="B141" s="1" t="s">
        <v>279</v>
      </c>
      <c r="C141" s="16">
        <v>13947481.1</v>
      </c>
      <c r="D141" s="16">
        <v>2775394.31</v>
      </c>
      <c r="E141" s="16">
        <v>16722875.41</v>
      </c>
      <c r="F141" s="16">
        <v>35096206</v>
      </c>
      <c r="G141" s="16">
        <f t="shared" si="2"/>
        <v>7028590.8800000027</v>
      </c>
      <c r="H141" s="16">
        <v>42124796.880000003</v>
      </c>
      <c r="I141" s="16">
        <v>8461717.7699999996</v>
      </c>
      <c r="J141" s="16">
        <v>1227974.5900000001</v>
      </c>
      <c r="K141" s="18">
        <v>68537364.650000006</v>
      </c>
    </row>
    <row r="142" spans="1:11" x14ac:dyDescent="0.25">
      <c r="A142" s="1" t="s">
        <v>280</v>
      </c>
      <c r="B142" s="1" t="s">
        <v>281</v>
      </c>
      <c r="C142" s="16">
        <v>3029296.88</v>
      </c>
      <c r="D142" s="16">
        <v>751568</v>
      </c>
      <c r="E142" s="16">
        <v>3780864.88</v>
      </c>
      <c r="F142" s="16">
        <v>3156910</v>
      </c>
      <c r="G142" s="16">
        <f t="shared" si="2"/>
        <v>805760.54</v>
      </c>
      <c r="H142" s="16">
        <v>3962670.54</v>
      </c>
      <c r="I142" s="16">
        <v>741221.22</v>
      </c>
      <c r="J142" s="16">
        <v>36722.29</v>
      </c>
      <c r="K142" s="18">
        <v>8521478.9299999997</v>
      </c>
    </row>
    <row r="143" spans="1:11" x14ac:dyDescent="0.25">
      <c r="A143" s="1" t="s">
        <v>282</v>
      </c>
      <c r="B143" s="1" t="s">
        <v>283</v>
      </c>
      <c r="C143" s="16">
        <v>327655.26</v>
      </c>
      <c r="D143" s="16">
        <v>110421.11</v>
      </c>
      <c r="E143" s="16">
        <v>438076.37</v>
      </c>
      <c r="F143" s="16">
        <v>2290161</v>
      </c>
      <c r="G143" s="16">
        <f t="shared" si="2"/>
        <v>616657.7799999998</v>
      </c>
      <c r="H143" s="16">
        <v>2906818.78</v>
      </c>
      <c r="I143" s="16">
        <v>478351.48</v>
      </c>
      <c r="J143" s="16">
        <v>54746.67</v>
      </c>
      <c r="K143" s="18">
        <v>3877993.3</v>
      </c>
    </row>
    <row r="144" spans="1:11" x14ac:dyDescent="0.25">
      <c r="A144" s="1" t="s">
        <v>284</v>
      </c>
      <c r="B144" s="1" t="s">
        <v>285</v>
      </c>
      <c r="C144" s="16">
        <v>1746859.9</v>
      </c>
      <c r="D144" s="16">
        <v>698633.92</v>
      </c>
      <c r="E144" s="16">
        <v>2445493.8199999998</v>
      </c>
      <c r="F144" s="16">
        <v>9512446</v>
      </c>
      <c r="G144" s="16">
        <f t="shared" si="2"/>
        <v>1932726.33</v>
      </c>
      <c r="H144" s="16">
        <v>11445172.33</v>
      </c>
      <c r="I144" s="16">
        <v>2292471.9</v>
      </c>
      <c r="J144" s="16">
        <v>382350.76</v>
      </c>
      <c r="K144" s="18">
        <v>16565488.810000001</v>
      </c>
    </row>
    <row r="145" spans="1:11" x14ac:dyDescent="0.25">
      <c r="A145" s="1" t="s">
        <v>286</v>
      </c>
      <c r="B145" s="1" t="s">
        <v>287</v>
      </c>
      <c r="C145" s="16">
        <v>291055.78000000003</v>
      </c>
      <c r="D145" s="16">
        <v>111838.9</v>
      </c>
      <c r="E145" s="16">
        <v>402894.68</v>
      </c>
      <c r="F145" s="16">
        <v>1605900</v>
      </c>
      <c r="G145" s="16">
        <f t="shared" si="2"/>
        <v>510742.14999999991</v>
      </c>
      <c r="H145" s="16">
        <v>2116642.15</v>
      </c>
      <c r="I145" s="16">
        <v>517787.62</v>
      </c>
      <c r="J145" s="16">
        <v>41449</v>
      </c>
      <c r="K145" s="18">
        <v>3078773.45</v>
      </c>
    </row>
    <row r="146" spans="1:11" x14ac:dyDescent="0.25">
      <c r="A146" s="1" t="s">
        <v>288</v>
      </c>
      <c r="B146" s="1" t="s">
        <v>289</v>
      </c>
      <c r="C146" s="16">
        <v>9100276.2200000007</v>
      </c>
      <c r="D146" s="16">
        <v>1735180.4</v>
      </c>
      <c r="E146" s="16">
        <v>10835456.619999999</v>
      </c>
      <c r="F146" s="16">
        <v>24489251</v>
      </c>
      <c r="G146" s="16">
        <f t="shared" si="2"/>
        <v>5572124.5799999982</v>
      </c>
      <c r="H146" s="16">
        <v>30061375.579999998</v>
      </c>
      <c r="I146" s="16">
        <v>6422672.0899999999</v>
      </c>
      <c r="J146" s="16">
        <v>393259.37</v>
      </c>
      <c r="K146" s="18">
        <v>47712763.659999996</v>
      </c>
    </row>
    <row r="147" spans="1:11" x14ac:dyDescent="0.25">
      <c r="A147" s="1" t="s">
        <v>290</v>
      </c>
      <c r="B147" s="1" t="s">
        <v>291</v>
      </c>
      <c r="C147" s="16">
        <v>1182257.28</v>
      </c>
      <c r="D147" s="16">
        <v>369066.52</v>
      </c>
      <c r="E147" s="16">
        <v>1551323.8</v>
      </c>
      <c r="F147" s="16">
        <v>3101003</v>
      </c>
      <c r="G147" s="16">
        <f t="shared" si="2"/>
        <v>617771.58000000007</v>
      </c>
      <c r="H147" s="16">
        <v>3718774.58</v>
      </c>
      <c r="I147" s="16">
        <v>365814</v>
      </c>
      <c r="J147" s="16">
        <v>100398.14</v>
      </c>
      <c r="K147" s="18">
        <v>5736310.5199999996</v>
      </c>
    </row>
    <row r="148" spans="1:11" x14ac:dyDescent="0.25">
      <c r="A148" s="1" t="s">
        <v>292</v>
      </c>
      <c r="B148" s="1" t="s">
        <v>293</v>
      </c>
      <c r="C148" s="16">
        <v>332053.42</v>
      </c>
      <c r="D148" s="16">
        <v>167502.65</v>
      </c>
      <c r="E148" s="16">
        <v>499556.07</v>
      </c>
      <c r="F148" s="16">
        <v>1368055</v>
      </c>
      <c r="G148" s="16">
        <f t="shared" si="2"/>
        <v>261374.27000000002</v>
      </c>
      <c r="H148" s="16">
        <v>1629429.27</v>
      </c>
      <c r="I148" s="16">
        <v>272172.52</v>
      </c>
      <c r="J148" s="16">
        <v>52920.24</v>
      </c>
      <c r="K148" s="18">
        <v>2454078.1</v>
      </c>
    </row>
    <row r="149" spans="1:11" x14ac:dyDescent="0.25">
      <c r="A149" s="1" t="s">
        <v>294</v>
      </c>
      <c r="B149" s="1" t="s">
        <v>295</v>
      </c>
      <c r="C149" s="16">
        <v>2041595.36</v>
      </c>
      <c r="D149" s="16">
        <v>787068.66</v>
      </c>
      <c r="E149" s="16">
        <v>2828664.02</v>
      </c>
      <c r="F149" s="16">
        <v>10938826</v>
      </c>
      <c r="G149" s="16">
        <f t="shared" si="2"/>
        <v>2096341.8000000007</v>
      </c>
      <c r="H149" s="16">
        <v>13035167.800000001</v>
      </c>
      <c r="I149" s="16">
        <v>2690925.25</v>
      </c>
      <c r="J149" s="16">
        <v>930144.36</v>
      </c>
      <c r="K149" s="18">
        <v>19484901.43</v>
      </c>
    </row>
    <row r="150" spans="1:11" x14ac:dyDescent="0.25">
      <c r="A150" s="1" t="s">
        <v>296</v>
      </c>
      <c r="B150" s="1" t="s">
        <v>297</v>
      </c>
      <c r="C150" s="16">
        <v>3902974.11</v>
      </c>
      <c r="D150" s="16">
        <v>936978.63</v>
      </c>
      <c r="E150" s="16">
        <v>4839952.74</v>
      </c>
      <c r="F150" s="16">
        <v>9803682</v>
      </c>
      <c r="G150" s="16">
        <f t="shared" si="2"/>
        <v>2100550.4700000007</v>
      </c>
      <c r="H150" s="16">
        <v>11904232.470000001</v>
      </c>
      <c r="I150" s="16">
        <v>2338483.4500000002</v>
      </c>
      <c r="J150" s="16">
        <v>119878</v>
      </c>
      <c r="K150" s="18">
        <v>19202546.66</v>
      </c>
    </row>
    <row r="151" spans="1:11" x14ac:dyDescent="0.25">
      <c r="A151" s="1" t="s">
        <v>298</v>
      </c>
      <c r="B151" s="1" t="s">
        <v>299</v>
      </c>
      <c r="C151" s="16">
        <v>3009454.57</v>
      </c>
      <c r="D151" s="16">
        <v>625941.64</v>
      </c>
      <c r="E151" s="16">
        <v>3635396.21</v>
      </c>
      <c r="F151" s="16">
        <v>9225343</v>
      </c>
      <c r="G151" s="16">
        <f t="shared" si="2"/>
        <v>1639623.7899999991</v>
      </c>
      <c r="H151" s="16">
        <v>10864966.789999999</v>
      </c>
      <c r="I151" s="16">
        <v>2544122.1800000002</v>
      </c>
      <c r="J151" s="16">
        <v>79965</v>
      </c>
      <c r="K151" s="18">
        <v>17124450.18</v>
      </c>
    </row>
    <row r="152" spans="1:11" x14ac:dyDescent="0.25">
      <c r="A152" s="1" t="s">
        <v>300</v>
      </c>
      <c r="B152" s="1" t="s">
        <v>301</v>
      </c>
      <c r="C152" s="16">
        <v>3362333.62</v>
      </c>
      <c r="D152" s="16">
        <v>750033.62</v>
      </c>
      <c r="E152" s="16">
        <v>4112367.24</v>
      </c>
      <c r="F152" s="16">
        <v>5607289</v>
      </c>
      <c r="G152" s="16">
        <f t="shared" si="2"/>
        <v>1027758.8300000001</v>
      </c>
      <c r="H152" s="16">
        <v>6635047.8300000001</v>
      </c>
      <c r="I152" s="16">
        <v>747343.43</v>
      </c>
      <c r="J152" s="16">
        <v>104416.95</v>
      </c>
      <c r="K152" s="18">
        <v>11599175.449999999</v>
      </c>
    </row>
    <row r="153" spans="1:11" x14ac:dyDescent="0.25">
      <c r="A153" s="1" t="s">
        <v>302</v>
      </c>
      <c r="B153" s="1" t="s">
        <v>303</v>
      </c>
      <c r="C153" s="16">
        <v>1715979.73</v>
      </c>
      <c r="D153" s="16">
        <v>515921.22</v>
      </c>
      <c r="E153" s="16">
        <v>2231900.9500000002</v>
      </c>
      <c r="F153" s="16">
        <v>4519516</v>
      </c>
      <c r="G153" s="16">
        <f t="shared" si="2"/>
        <v>1040895.3799999999</v>
      </c>
      <c r="H153" s="16">
        <v>5560411.3799999999</v>
      </c>
      <c r="I153" s="16">
        <v>822650.69</v>
      </c>
      <c r="J153" s="16">
        <v>804589.49</v>
      </c>
      <c r="K153" s="18">
        <v>9419552.5099999998</v>
      </c>
    </row>
    <row r="154" spans="1:11" x14ac:dyDescent="0.25">
      <c r="A154" s="1" t="s">
        <v>304</v>
      </c>
      <c r="B154" s="1" t="s">
        <v>305</v>
      </c>
      <c r="C154" s="16">
        <v>227482.85</v>
      </c>
      <c r="D154" s="16">
        <v>168129.56</v>
      </c>
      <c r="E154" s="16">
        <v>395612.41</v>
      </c>
      <c r="F154" s="16">
        <v>1600893</v>
      </c>
      <c r="G154" s="16">
        <f t="shared" si="2"/>
        <v>322541.64999999991</v>
      </c>
      <c r="H154" s="16">
        <v>1923434.65</v>
      </c>
      <c r="I154" s="16">
        <v>178144</v>
      </c>
      <c r="J154" s="16">
        <v>20000</v>
      </c>
      <c r="K154" s="18">
        <v>2517191.06</v>
      </c>
    </row>
    <row r="155" spans="1:11" x14ac:dyDescent="0.25">
      <c r="A155" s="1" t="s">
        <v>306</v>
      </c>
      <c r="B155" s="1" t="s">
        <v>307</v>
      </c>
      <c r="C155" s="16">
        <v>12922867.52</v>
      </c>
      <c r="D155" s="16">
        <v>3182273.93</v>
      </c>
      <c r="E155" s="16">
        <v>16105141.449999999</v>
      </c>
      <c r="F155" s="16">
        <v>15153403</v>
      </c>
      <c r="G155" s="16">
        <f t="shared" si="2"/>
        <v>2774589.629999999</v>
      </c>
      <c r="H155" s="16">
        <v>17927992.629999999</v>
      </c>
      <c r="I155" s="16">
        <v>2885174.21</v>
      </c>
      <c r="J155" s="16">
        <v>2927045.45</v>
      </c>
      <c r="K155" s="18">
        <v>39845353.740000002</v>
      </c>
    </row>
    <row r="156" spans="1:11" x14ac:dyDescent="0.25">
      <c r="A156" s="1" t="s">
        <v>308</v>
      </c>
      <c r="B156" s="1" t="s">
        <v>309</v>
      </c>
      <c r="C156" s="16">
        <v>11908494.550000001</v>
      </c>
      <c r="D156" s="16">
        <v>2487924.35</v>
      </c>
      <c r="E156" s="16">
        <v>14396418.9</v>
      </c>
      <c r="F156" s="16">
        <v>12644098</v>
      </c>
      <c r="G156" s="16">
        <f t="shared" si="2"/>
        <v>2416541.0099999998</v>
      </c>
      <c r="H156" s="16">
        <v>15060639.01</v>
      </c>
      <c r="I156" s="16">
        <v>2260241.23</v>
      </c>
      <c r="J156" s="16">
        <v>-616872.34</v>
      </c>
      <c r="K156" s="18">
        <v>31100426.800000001</v>
      </c>
    </row>
    <row r="157" spans="1:11" x14ac:dyDescent="0.25">
      <c r="A157" s="1" t="s">
        <v>310</v>
      </c>
      <c r="B157" s="1" t="s">
        <v>311</v>
      </c>
      <c r="C157" s="16">
        <v>402318.52</v>
      </c>
      <c r="D157" s="16">
        <v>225410.45</v>
      </c>
      <c r="E157" s="16">
        <v>627728.97</v>
      </c>
      <c r="F157" s="16">
        <v>867816</v>
      </c>
      <c r="G157" s="16">
        <f t="shared" si="2"/>
        <v>419817.37999999989</v>
      </c>
      <c r="H157" s="16">
        <v>1287633.3799999999</v>
      </c>
      <c r="I157" s="16">
        <v>151424.23000000001</v>
      </c>
      <c r="J157" s="16">
        <v>30014</v>
      </c>
      <c r="K157" s="18">
        <v>2096800.58</v>
      </c>
    </row>
    <row r="158" spans="1:11" x14ac:dyDescent="0.25">
      <c r="A158" s="1" t="s">
        <v>312</v>
      </c>
      <c r="B158" s="1" t="s">
        <v>313</v>
      </c>
      <c r="C158" s="16">
        <v>4313926.72</v>
      </c>
      <c r="D158" s="16">
        <v>1027544.97</v>
      </c>
      <c r="E158" s="16">
        <v>5341471.6900000004</v>
      </c>
      <c r="F158" s="16">
        <v>8117036</v>
      </c>
      <c r="G158" s="16">
        <f t="shared" si="2"/>
        <v>1971900.3800000008</v>
      </c>
      <c r="H158" s="16">
        <v>10088936.380000001</v>
      </c>
      <c r="I158" s="16">
        <v>2049639.99</v>
      </c>
      <c r="J158" s="16">
        <v>69072.06</v>
      </c>
      <c r="K158" s="18">
        <v>17549120.120000001</v>
      </c>
    </row>
    <row r="159" spans="1:11" x14ac:dyDescent="0.25">
      <c r="A159" s="1" t="s">
        <v>314</v>
      </c>
      <c r="B159" s="1" t="s">
        <v>315</v>
      </c>
      <c r="C159" s="16">
        <v>2804531.41</v>
      </c>
      <c r="D159" s="16">
        <v>658620.01</v>
      </c>
      <c r="E159" s="16">
        <v>3463151.42</v>
      </c>
      <c r="F159" s="16">
        <v>4301207</v>
      </c>
      <c r="G159" s="16">
        <f t="shared" si="2"/>
        <v>817997.16999999993</v>
      </c>
      <c r="H159" s="16">
        <v>5119204.17</v>
      </c>
      <c r="I159" s="16">
        <v>813037.05</v>
      </c>
      <c r="J159" s="16">
        <v>144110.93</v>
      </c>
      <c r="K159" s="18">
        <v>9539503.5700000003</v>
      </c>
    </row>
    <row r="160" spans="1:11" x14ac:dyDescent="0.25">
      <c r="A160" s="1" t="s">
        <v>316</v>
      </c>
      <c r="B160" s="1" t="s">
        <v>317</v>
      </c>
      <c r="C160" s="16">
        <v>412974.21</v>
      </c>
      <c r="D160" s="16">
        <v>57938.45</v>
      </c>
      <c r="E160" s="16">
        <v>470912.66</v>
      </c>
      <c r="F160" s="16">
        <v>482252</v>
      </c>
      <c r="G160" s="16">
        <f t="shared" si="2"/>
        <v>220609.08999999997</v>
      </c>
      <c r="H160" s="16">
        <v>702861.09</v>
      </c>
      <c r="I160" s="16">
        <v>89867.99</v>
      </c>
      <c r="J160" s="16">
        <v>51997.75</v>
      </c>
      <c r="K160" s="18">
        <v>1315639.49</v>
      </c>
    </row>
    <row r="161" spans="1:11" x14ac:dyDescent="0.25">
      <c r="A161" s="1" t="s">
        <v>318</v>
      </c>
      <c r="B161" s="1" t="s">
        <v>319</v>
      </c>
      <c r="C161" s="16">
        <v>2699903.52</v>
      </c>
      <c r="D161" s="16">
        <v>928341.72</v>
      </c>
      <c r="E161" s="16">
        <v>3628245.24</v>
      </c>
      <c r="F161" s="16">
        <v>6392980</v>
      </c>
      <c r="G161" s="16">
        <f t="shared" si="2"/>
        <v>1322744.6500000004</v>
      </c>
      <c r="H161" s="16">
        <v>7715724.6500000004</v>
      </c>
      <c r="I161" s="16">
        <v>1394636.52</v>
      </c>
      <c r="J161" s="16">
        <v>60321.7</v>
      </c>
      <c r="K161" s="18">
        <v>12798928.109999999</v>
      </c>
    </row>
    <row r="162" spans="1:11" x14ac:dyDescent="0.25">
      <c r="A162" s="1" t="s">
        <v>320</v>
      </c>
      <c r="B162" s="1" t="s">
        <v>321</v>
      </c>
      <c r="C162" s="16">
        <v>2766390</v>
      </c>
      <c r="D162" s="16">
        <v>711978.21</v>
      </c>
      <c r="E162" s="16">
        <v>3478368.21</v>
      </c>
      <c r="F162" s="16">
        <v>8229523</v>
      </c>
      <c r="G162" s="16">
        <f t="shared" si="2"/>
        <v>1443194.0899999999</v>
      </c>
      <c r="H162" s="16">
        <v>9672717.0899999999</v>
      </c>
      <c r="I162" s="16">
        <v>1289299.52</v>
      </c>
      <c r="J162" s="16">
        <v>124902.98</v>
      </c>
      <c r="K162" s="18">
        <v>14565287.800000001</v>
      </c>
    </row>
    <row r="163" spans="1:11" x14ac:dyDescent="0.25">
      <c r="A163" s="1" t="s">
        <v>322</v>
      </c>
      <c r="B163" s="1" t="s">
        <v>323</v>
      </c>
      <c r="C163" s="16">
        <v>1670523.86</v>
      </c>
      <c r="D163" s="16">
        <v>909313.52</v>
      </c>
      <c r="E163" s="16">
        <v>2579837.38</v>
      </c>
      <c r="F163" s="16">
        <v>6911388</v>
      </c>
      <c r="G163" s="16">
        <f t="shared" si="2"/>
        <v>1621624.9499999993</v>
      </c>
      <c r="H163" s="16">
        <v>8533012.9499999993</v>
      </c>
      <c r="I163" s="16">
        <v>1517435.21</v>
      </c>
      <c r="J163" s="16">
        <v>779418.27</v>
      </c>
      <c r="K163" s="18">
        <v>13409703.810000001</v>
      </c>
    </row>
    <row r="164" spans="1:11" x14ac:dyDescent="0.25">
      <c r="A164" s="1" t="s">
        <v>324</v>
      </c>
      <c r="B164" s="1" t="s">
        <v>325</v>
      </c>
      <c r="C164" s="16">
        <v>2738991.1</v>
      </c>
      <c r="D164" s="16">
        <v>1305042.06</v>
      </c>
      <c r="E164" s="16">
        <v>4044033.16</v>
      </c>
      <c r="F164" s="16">
        <v>6071250</v>
      </c>
      <c r="G164" s="16">
        <f t="shared" si="2"/>
        <v>1377960.04</v>
      </c>
      <c r="H164" s="16">
        <v>7449210.04</v>
      </c>
      <c r="I164" s="16">
        <v>1071396.67</v>
      </c>
      <c r="J164" s="16">
        <v>110156.42</v>
      </c>
      <c r="K164" s="18">
        <v>12674796.289999999</v>
      </c>
    </row>
    <row r="165" spans="1:11" x14ac:dyDescent="0.25">
      <c r="A165" s="1" t="s">
        <v>326</v>
      </c>
      <c r="B165" s="1" t="s">
        <v>327</v>
      </c>
      <c r="C165" s="16">
        <v>1966270.53</v>
      </c>
      <c r="D165" s="16">
        <v>680570.55</v>
      </c>
      <c r="E165" s="16">
        <v>2646841.08</v>
      </c>
      <c r="F165" s="16">
        <v>4421913</v>
      </c>
      <c r="G165" s="16">
        <f t="shared" si="2"/>
        <v>607724.83999999985</v>
      </c>
      <c r="H165" s="16">
        <v>5029637.84</v>
      </c>
      <c r="I165" s="16">
        <v>1219530.58</v>
      </c>
      <c r="J165" s="16">
        <v>59432.15</v>
      </c>
      <c r="K165" s="18">
        <v>8955441.6500000004</v>
      </c>
    </row>
    <row r="166" spans="1:11" x14ac:dyDescent="0.25">
      <c r="A166" s="1" t="s">
        <v>328</v>
      </c>
      <c r="B166" s="1" t="s">
        <v>329</v>
      </c>
      <c r="C166" s="16">
        <v>3342157.56</v>
      </c>
      <c r="D166" s="16">
        <v>946467.58</v>
      </c>
      <c r="E166" s="16">
        <v>4288625.1399999997</v>
      </c>
      <c r="F166" s="16">
        <v>8708193</v>
      </c>
      <c r="G166" s="16">
        <f t="shared" si="2"/>
        <v>2204531.09</v>
      </c>
      <c r="H166" s="16">
        <v>10912724.09</v>
      </c>
      <c r="I166" s="16">
        <v>1762949.29</v>
      </c>
      <c r="J166" s="16">
        <v>804610.65</v>
      </c>
      <c r="K166" s="18">
        <v>17768909.170000002</v>
      </c>
    </row>
    <row r="167" spans="1:11" x14ac:dyDescent="0.25">
      <c r="A167" s="1" t="s">
        <v>330</v>
      </c>
      <c r="B167" s="1" t="s">
        <v>331</v>
      </c>
      <c r="C167" s="16">
        <v>2532736.61</v>
      </c>
      <c r="D167" s="16">
        <v>556404.81000000006</v>
      </c>
      <c r="E167" s="16">
        <v>3089141.42</v>
      </c>
      <c r="F167" s="16">
        <v>2995945</v>
      </c>
      <c r="G167" s="16">
        <f t="shared" si="2"/>
        <v>650891.79999999981</v>
      </c>
      <c r="H167" s="16">
        <v>3646836.8</v>
      </c>
      <c r="I167" s="16">
        <v>414587.94</v>
      </c>
      <c r="J167" s="16">
        <v>31637</v>
      </c>
      <c r="K167" s="18">
        <v>7182203.1600000001</v>
      </c>
    </row>
    <row r="168" spans="1:11" x14ac:dyDescent="0.25">
      <c r="A168" s="1" t="s">
        <v>332</v>
      </c>
      <c r="B168" s="1" t="s">
        <v>333</v>
      </c>
      <c r="C168" s="16">
        <v>19206401.100000001</v>
      </c>
      <c r="D168" s="16">
        <v>3521184.31</v>
      </c>
      <c r="E168" s="16">
        <v>22727585.41</v>
      </c>
      <c r="F168" s="16">
        <v>27767996</v>
      </c>
      <c r="G168" s="16">
        <f t="shared" si="2"/>
        <v>5227915.1000000015</v>
      </c>
      <c r="H168" s="16">
        <v>32995911.100000001</v>
      </c>
      <c r="I168" s="16">
        <v>5312594.3899999997</v>
      </c>
      <c r="J168" s="16">
        <v>3496953.63</v>
      </c>
      <c r="K168" s="18">
        <v>64533044.530000001</v>
      </c>
    </row>
    <row r="169" spans="1:11" x14ac:dyDescent="0.25">
      <c r="A169" s="1" t="s">
        <v>334</v>
      </c>
      <c r="B169" s="1" t="s">
        <v>335</v>
      </c>
      <c r="C169" s="16">
        <v>2022355.52</v>
      </c>
      <c r="D169" s="16">
        <v>655694.46</v>
      </c>
      <c r="E169" s="16">
        <v>2678049.98</v>
      </c>
      <c r="F169" s="16">
        <v>6051120</v>
      </c>
      <c r="G169" s="16">
        <f t="shared" si="2"/>
        <v>1504402.3499999996</v>
      </c>
      <c r="H169" s="16">
        <v>7555522.3499999996</v>
      </c>
      <c r="I169" s="16">
        <v>1144604.3700000001</v>
      </c>
      <c r="J169" s="16">
        <v>637792.19999999995</v>
      </c>
      <c r="K169" s="18">
        <v>12015968.9</v>
      </c>
    </row>
    <row r="170" spans="1:11" x14ac:dyDescent="0.25">
      <c r="A170" s="1" t="s">
        <v>336</v>
      </c>
      <c r="B170" s="1" t="s">
        <v>337</v>
      </c>
      <c r="C170" s="16">
        <v>2421940.2400000002</v>
      </c>
      <c r="D170" s="16">
        <v>504577.53</v>
      </c>
      <c r="E170" s="16">
        <v>2926517.77</v>
      </c>
      <c r="F170" s="16">
        <v>9431689</v>
      </c>
      <c r="G170" s="16">
        <f t="shared" si="2"/>
        <v>2252112.0299999993</v>
      </c>
      <c r="H170" s="16">
        <v>11683801.029999999</v>
      </c>
      <c r="I170" s="16">
        <v>2914201.11</v>
      </c>
      <c r="J170" s="16">
        <v>888469.63</v>
      </c>
      <c r="K170" s="18">
        <v>18412989.539999999</v>
      </c>
    </row>
    <row r="171" spans="1:11" x14ac:dyDescent="0.25">
      <c r="A171" s="1" t="s">
        <v>338</v>
      </c>
      <c r="B171" s="1" t="s">
        <v>339</v>
      </c>
      <c r="C171" s="16">
        <v>2463349.63</v>
      </c>
      <c r="D171" s="16">
        <v>676256.52</v>
      </c>
      <c r="E171" s="16">
        <v>3139606.15</v>
      </c>
      <c r="F171" s="16">
        <v>5957440</v>
      </c>
      <c r="G171" s="16">
        <f t="shared" si="2"/>
        <v>1223727.1799999997</v>
      </c>
      <c r="H171" s="16">
        <v>7181167.1799999997</v>
      </c>
      <c r="I171" s="16">
        <v>777472.48</v>
      </c>
      <c r="J171" s="16">
        <v>58713.96</v>
      </c>
      <c r="K171" s="18">
        <v>11156959.77</v>
      </c>
    </row>
    <row r="172" spans="1:11" x14ac:dyDescent="0.25">
      <c r="A172" s="1" t="s">
        <v>340</v>
      </c>
      <c r="B172" s="1" t="s">
        <v>341</v>
      </c>
      <c r="C172" s="16">
        <v>189587.28</v>
      </c>
      <c r="D172" s="16">
        <v>118813.68</v>
      </c>
      <c r="E172" s="16">
        <v>308400.96000000002</v>
      </c>
      <c r="F172" s="16">
        <v>691321.54</v>
      </c>
      <c r="G172" s="16">
        <f t="shared" si="2"/>
        <v>193331.14999999991</v>
      </c>
      <c r="H172" s="16">
        <v>884652.69</v>
      </c>
      <c r="I172" s="16">
        <v>185929.01</v>
      </c>
      <c r="J172" s="16">
        <v>275632.32</v>
      </c>
      <c r="K172" s="18">
        <v>1654614.98</v>
      </c>
    </row>
    <row r="173" spans="1:11" x14ac:dyDescent="0.25">
      <c r="A173" s="1" t="s">
        <v>342</v>
      </c>
      <c r="B173" s="1" t="s">
        <v>343</v>
      </c>
      <c r="C173" s="16">
        <v>2988805.51</v>
      </c>
      <c r="D173" s="16">
        <v>1245573.6299999999</v>
      </c>
      <c r="E173" s="16">
        <v>4234379.1399999997</v>
      </c>
      <c r="F173" s="16">
        <v>17364180</v>
      </c>
      <c r="G173" s="16">
        <f t="shared" si="2"/>
        <v>2871892.7800000012</v>
      </c>
      <c r="H173" s="16">
        <v>20236072.780000001</v>
      </c>
      <c r="I173" s="16">
        <v>5464274.8600000003</v>
      </c>
      <c r="J173" s="16">
        <v>1401785.97</v>
      </c>
      <c r="K173" s="18">
        <v>31336512.75</v>
      </c>
    </row>
    <row r="174" spans="1:11" x14ac:dyDescent="0.25">
      <c r="A174" s="1" t="s">
        <v>344</v>
      </c>
      <c r="B174" s="1" t="s">
        <v>345</v>
      </c>
      <c r="C174" s="16">
        <v>773172.58</v>
      </c>
      <c r="D174" s="16">
        <v>211259.5</v>
      </c>
      <c r="E174" s="16">
        <v>984432.08</v>
      </c>
      <c r="F174" s="16">
        <v>2486283</v>
      </c>
      <c r="G174" s="16">
        <f t="shared" si="2"/>
        <v>534325.25</v>
      </c>
      <c r="H174" s="16">
        <v>3020608.25</v>
      </c>
      <c r="I174" s="16">
        <v>720487</v>
      </c>
      <c r="J174" s="16">
        <v>46348.959999999999</v>
      </c>
      <c r="K174" s="18">
        <v>4771876.29</v>
      </c>
    </row>
    <row r="175" spans="1:11" x14ac:dyDescent="0.25">
      <c r="A175" s="1" t="s">
        <v>346</v>
      </c>
      <c r="B175" s="1" t="s">
        <v>347</v>
      </c>
      <c r="C175" s="16">
        <v>1043321.95</v>
      </c>
      <c r="D175" s="16">
        <v>341192.21</v>
      </c>
      <c r="E175" s="16">
        <v>1384514.16</v>
      </c>
      <c r="F175" s="16">
        <v>2024980</v>
      </c>
      <c r="G175" s="16">
        <f t="shared" si="2"/>
        <v>561843.87999999989</v>
      </c>
      <c r="H175" s="16">
        <v>2586823.88</v>
      </c>
      <c r="I175" s="16">
        <v>811413.5</v>
      </c>
      <c r="J175" s="16">
        <v>19459.259999999998</v>
      </c>
      <c r="K175" s="18">
        <v>4802210.8</v>
      </c>
    </row>
    <row r="176" spans="1:11" x14ac:dyDescent="0.25">
      <c r="A176" s="1" t="s">
        <v>348</v>
      </c>
      <c r="B176" s="1" t="s">
        <v>349</v>
      </c>
      <c r="C176" s="16">
        <v>718904.54</v>
      </c>
      <c r="D176" s="16">
        <v>348051.86</v>
      </c>
      <c r="E176" s="16">
        <v>1066956.3999999999</v>
      </c>
      <c r="F176" s="16">
        <v>5689091</v>
      </c>
      <c r="G176" s="16">
        <f t="shared" si="2"/>
        <v>1300424.6299999999</v>
      </c>
      <c r="H176" s="16">
        <v>6989515.6299999999</v>
      </c>
      <c r="I176" s="16">
        <v>1582659.49</v>
      </c>
      <c r="J176" s="16">
        <v>58062</v>
      </c>
      <c r="K176" s="18">
        <v>9697193.5199999996</v>
      </c>
    </row>
    <row r="177" spans="1:11" x14ac:dyDescent="0.25">
      <c r="A177" s="1" t="s">
        <v>350</v>
      </c>
      <c r="B177" s="1" t="s">
        <v>351</v>
      </c>
      <c r="C177" s="16">
        <v>8405314.3200000003</v>
      </c>
      <c r="D177" s="16">
        <v>1464865.24</v>
      </c>
      <c r="E177" s="16">
        <v>9870179.5600000005</v>
      </c>
      <c r="F177" s="16">
        <v>8220659</v>
      </c>
      <c r="G177" s="16">
        <f t="shared" si="2"/>
        <v>1489747.3800000008</v>
      </c>
      <c r="H177" s="16">
        <v>9710406.3800000008</v>
      </c>
      <c r="I177" s="16">
        <v>1391139.99</v>
      </c>
      <c r="J177" s="16">
        <v>1352340.64</v>
      </c>
      <c r="K177" s="18">
        <v>22324066.57</v>
      </c>
    </row>
    <row r="178" spans="1:11" x14ac:dyDescent="0.25"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1:11" x14ac:dyDescent="0.25">
      <c r="A179" s="1"/>
      <c r="B179" s="1" t="s">
        <v>362</v>
      </c>
      <c r="C179" s="16">
        <f>SUM(C2:C178)</f>
        <v>1139993507.8199995</v>
      </c>
      <c r="D179" s="16">
        <f t="shared" ref="D179:K179" si="3">SUM(D2:D178)</f>
        <v>220644462.13000003</v>
      </c>
      <c r="E179" s="16">
        <f t="shared" si="3"/>
        <v>1360637969.9500015</v>
      </c>
      <c r="F179" s="16">
        <f t="shared" si="3"/>
        <v>1832893381.8199999</v>
      </c>
      <c r="G179" s="16">
        <f>H179-F179</f>
        <v>395254203.17000079</v>
      </c>
      <c r="H179" s="16">
        <f t="shared" si="3"/>
        <v>2228147584.9900007</v>
      </c>
      <c r="I179" s="16">
        <f t="shared" si="3"/>
        <v>448072902.52999985</v>
      </c>
      <c r="J179" s="16">
        <f t="shared" si="3"/>
        <v>54294027.110000029</v>
      </c>
      <c r="K179" s="16">
        <f t="shared" si="3"/>
        <v>4091152685.1800003</v>
      </c>
    </row>
    <row r="180" spans="1:11" x14ac:dyDescent="0.25">
      <c r="C180" s="22"/>
      <c r="D180" s="22"/>
      <c r="E180" s="22">
        <f>E179/(E179+H179+I179)</f>
        <v>0.33705367287084587</v>
      </c>
      <c r="G180" s="22"/>
      <c r="H180" s="22">
        <f>H179/(E179+H179+I179)</f>
        <v>0.5519508817226243</v>
      </c>
      <c r="I180" s="22">
        <f>I179/(I179+H179+E179)</f>
        <v>0.11099544540652984</v>
      </c>
      <c r="J180" s="22"/>
      <c r="K180" s="22"/>
    </row>
    <row r="181" spans="1:11" x14ac:dyDescent="0.25">
      <c r="B181" s="1" t="s">
        <v>589</v>
      </c>
      <c r="H181" s="5">
        <v>16713668</v>
      </c>
      <c r="K181" s="5">
        <v>16713668</v>
      </c>
    </row>
    <row r="182" spans="1:11" x14ac:dyDescent="0.25">
      <c r="B182" t="s">
        <v>590</v>
      </c>
      <c r="H182" s="5">
        <v>216731507</v>
      </c>
      <c r="K182" s="5">
        <v>216731507</v>
      </c>
    </row>
    <row r="183" spans="1:11" x14ac:dyDescent="0.25">
      <c r="B183" s="1" t="s">
        <v>591</v>
      </c>
      <c r="H183" s="5">
        <v>249497998</v>
      </c>
      <c r="K183" s="5">
        <v>249497998</v>
      </c>
    </row>
    <row r="184" spans="1:11" x14ac:dyDescent="0.25">
      <c r="G184" s="5">
        <f>H184+E179</f>
        <v>4071728728.4919529</v>
      </c>
      <c r="H184" s="5">
        <f>SUM(H179:H183)</f>
        <v>2711090758.5419517</v>
      </c>
      <c r="K184" s="5">
        <f>SUM(K179:K183)</f>
        <v>4574095858.1800003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zoomScale="7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:XFD2"/>
    </sheetView>
  </sheetViews>
  <sheetFormatPr defaultRowHeight="13.2" x14ac:dyDescent="0.25"/>
  <cols>
    <col min="1" max="1" width="8.6640625" customWidth="1"/>
    <col min="2" max="2" width="27.33203125" bestFit="1" customWidth="1"/>
    <col min="3" max="3" width="10.5546875" style="10" customWidth="1"/>
    <col min="4" max="12" width="15.5546875" style="15" customWidth="1"/>
  </cols>
  <sheetData>
    <row r="1" spans="1:12" s="3" customFormat="1" ht="39.6" x14ac:dyDescent="0.25">
      <c r="A1" s="2" t="s">
        <v>352</v>
      </c>
      <c r="B1" s="2" t="s">
        <v>353</v>
      </c>
      <c r="C1" s="19" t="s">
        <v>365</v>
      </c>
      <c r="D1" s="14" t="s">
        <v>354</v>
      </c>
      <c r="E1" s="14" t="s">
        <v>355</v>
      </c>
      <c r="F1" s="14" t="s">
        <v>356</v>
      </c>
      <c r="G1" s="14" t="s">
        <v>357</v>
      </c>
      <c r="H1" s="14" t="s">
        <v>588</v>
      </c>
      <c r="I1" s="14" t="s">
        <v>358</v>
      </c>
      <c r="J1" s="14" t="s">
        <v>359</v>
      </c>
      <c r="K1" s="14" t="s">
        <v>360</v>
      </c>
      <c r="L1" s="14" t="s">
        <v>361</v>
      </c>
    </row>
    <row r="2" spans="1:12" x14ac:dyDescent="0.25">
      <c r="A2" s="1" t="s">
        <v>0</v>
      </c>
      <c r="B2" s="1" t="s">
        <v>1</v>
      </c>
      <c r="C2" s="10">
        <v>2336.6291999999999</v>
      </c>
      <c r="D2" s="17">
        <f>Revenues2001!C2/$C2</f>
        <v>1011.359234918403</v>
      </c>
      <c r="E2" s="17">
        <f>Revenues2001!D2/'Expenditures2001per pupil'!$C2</f>
        <v>241.81729390354278</v>
      </c>
      <c r="F2" s="17">
        <f>Revenues2001!E2/'Expenditures2001per pupil'!$C2</f>
        <v>1253.1765288219458</v>
      </c>
      <c r="G2" s="17">
        <f>Revenues2001!F2/'Expenditures2001per pupil'!$C2</f>
        <v>3891.8511332478429</v>
      </c>
      <c r="H2" s="17">
        <f>Revenues2001!G2/'Expenditures2001per pupil'!$C2</f>
        <v>789.78877778297033</v>
      </c>
      <c r="I2" s="17">
        <f>Revenues2001!H2/'Expenditures2001per pupil'!$C2</f>
        <v>4681.639911030813</v>
      </c>
      <c r="J2" s="17">
        <f>Revenues2001!I2/'Expenditures2001per pupil'!$C2</f>
        <v>858.26760617388504</v>
      </c>
      <c r="K2" s="17">
        <f>Revenues2001!J2/'Expenditures2001per pupil'!$C2</f>
        <v>64.570245035027384</v>
      </c>
      <c r="L2" s="17">
        <f>Revenues2001!K2/'Expenditures2001per pupil'!$C2</f>
        <v>6857.6542910616718</v>
      </c>
    </row>
    <row r="3" spans="1:12" x14ac:dyDescent="0.25">
      <c r="A3" s="1" t="s">
        <v>2</v>
      </c>
      <c r="B3" s="1" t="s">
        <v>3</v>
      </c>
      <c r="C3" s="10">
        <v>2706.5997000000002</v>
      </c>
      <c r="D3" s="17">
        <f>Revenues2001!C3/$C3</f>
        <v>1119.4234744059124</v>
      </c>
      <c r="E3" s="17">
        <f>Revenues2001!D3/'Expenditures2001per pupil'!$C3</f>
        <v>417.95337892042176</v>
      </c>
      <c r="F3" s="17">
        <f>Revenues2001!E3/'Expenditures2001per pupil'!$C3</f>
        <v>1537.376853326334</v>
      </c>
      <c r="G3" s="17">
        <f>Revenues2001!F3/'Expenditures2001per pupil'!$C3</f>
        <v>3557.6675782532598</v>
      </c>
      <c r="H3" s="17">
        <f>Revenues2001!G3/'Expenditures2001per pupil'!$C3</f>
        <v>848.51538629816594</v>
      </c>
      <c r="I3" s="17">
        <f>Revenues2001!H3/'Expenditures2001per pupil'!$C3</f>
        <v>4406.1829645514254</v>
      </c>
      <c r="J3" s="17">
        <f>Revenues2001!I3/'Expenditures2001per pupil'!$C3</f>
        <v>604.20090935501094</v>
      </c>
      <c r="K3" s="17">
        <f>Revenues2001!J3/'Expenditures2001per pupil'!$C3</f>
        <v>-24.627487396824879</v>
      </c>
      <c r="L3" s="17">
        <f>Revenues2001!K3/'Expenditures2001per pupil'!$C3</f>
        <v>6523.1332398359455</v>
      </c>
    </row>
    <row r="4" spans="1:12" x14ac:dyDescent="0.25">
      <c r="A4" s="1" t="s">
        <v>4</v>
      </c>
      <c r="B4" s="1" t="s">
        <v>5</v>
      </c>
      <c r="C4" s="10">
        <v>400.81319999999999</v>
      </c>
      <c r="D4" s="17">
        <f>Revenues2001!C4/$C4</f>
        <v>7331.4971413117137</v>
      </c>
      <c r="E4" s="17">
        <f>Revenues2001!D4/'Expenditures2001per pupil'!$C4</f>
        <v>990.76881699504906</v>
      </c>
      <c r="F4" s="17">
        <f>Revenues2001!E4/'Expenditures2001per pupil'!$C4</f>
        <v>8322.2659583067616</v>
      </c>
      <c r="G4" s="17">
        <f>Revenues2001!F4/'Expenditures2001per pupil'!$C4</f>
        <v>1790.5722665820388</v>
      </c>
      <c r="H4" s="17">
        <f>Revenues2001!G4/'Expenditures2001per pupil'!$C4</f>
        <v>614.95292570204776</v>
      </c>
      <c r="I4" s="17">
        <f>Revenues2001!H4/'Expenditures2001per pupil'!$C4</f>
        <v>2405.5251922840866</v>
      </c>
      <c r="J4" s="17">
        <f>Revenues2001!I4/'Expenditures2001per pupil'!$C4</f>
        <v>166.19537480302546</v>
      </c>
      <c r="K4" s="17">
        <f>Revenues2001!J4/'Expenditures2001per pupil'!$C4</f>
        <v>81.854764264250775</v>
      </c>
      <c r="L4" s="17">
        <f>Revenues2001!K4/'Expenditures2001per pupil'!$C4</f>
        <v>10975.841289658127</v>
      </c>
    </row>
    <row r="5" spans="1:12" x14ac:dyDescent="0.25">
      <c r="A5" s="1" t="s">
        <v>6</v>
      </c>
      <c r="B5" s="1" t="s">
        <v>7</v>
      </c>
      <c r="C5" s="10">
        <v>3150.4081999999999</v>
      </c>
      <c r="D5" s="17">
        <f>Revenues2001!C5/$C5</f>
        <v>1734.1216481089657</v>
      </c>
      <c r="E5" s="17">
        <f>Revenues2001!D5/'Expenditures2001per pupil'!$C5</f>
        <v>364.62806946731541</v>
      </c>
      <c r="F5" s="17">
        <f>Revenues2001!E5/'Expenditures2001per pupil'!$C5</f>
        <v>2098.7497175762815</v>
      </c>
      <c r="G5" s="17">
        <f>Revenues2001!F5/'Expenditures2001per pupil'!$C5</f>
        <v>2904.0185967012148</v>
      </c>
      <c r="H5" s="17">
        <f>Revenues2001!G5/'Expenditures2001per pupil'!$C5</f>
        <v>712.15359012841566</v>
      </c>
      <c r="I5" s="17">
        <f>Revenues2001!H5/'Expenditures2001per pupil'!$C5</f>
        <v>3616.1721868296308</v>
      </c>
      <c r="J5" s="17">
        <f>Revenues2001!I5/'Expenditures2001per pupil'!$C5</f>
        <v>470.97130778163927</v>
      </c>
      <c r="K5" s="17">
        <f>Revenues2001!J5/'Expenditures2001per pupil'!$C5</f>
        <v>82.110565862544419</v>
      </c>
      <c r="L5" s="17">
        <f>Revenues2001!K5/'Expenditures2001per pupil'!$C5</f>
        <v>6268.0037780500952</v>
      </c>
    </row>
    <row r="6" spans="1:12" x14ac:dyDescent="0.25">
      <c r="A6" s="1" t="s">
        <v>8</v>
      </c>
      <c r="B6" s="1" t="s">
        <v>9</v>
      </c>
      <c r="C6" s="10">
        <v>3024.9054999999998</v>
      </c>
      <c r="D6" s="17">
        <f>Revenues2001!C6/$C6</f>
        <v>1546.1837303677751</v>
      </c>
      <c r="E6" s="17">
        <f>Revenues2001!D6/'Expenditures2001per pupil'!$C6</f>
        <v>370.43278872678832</v>
      </c>
      <c r="F6" s="17">
        <f>Revenues2001!E6/'Expenditures2001per pupil'!$C6</f>
        <v>1916.6165190945635</v>
      </c>
      <c r="G6" s="17">
        <f>Revenues2001!F6/'Expenditures2001per pupil'!$C6</f>
        <v>3228.1067954023688</v>
      </c>
      <c r="H6" s="17">
        <f>Revenues2001!G6/'Expenditures2001per pupil'!$C6</f>
        <v>879.75812798118795</v>
      </c>
      <c r="I6" s="17">
        <f>Revenues2001!H6/'Expenditures2001per pupil'!$C6</f>
        <v>4107.8649233835567</v>
      </c>
      <c r="J6" s="17">
        <f>Revenues2001!I6/'Expenditures2001per pupil'!$C6</f>
        <v>1121.5031444783976</v>
      </c>
      <c r="K6" s="17">
        <f>Revenues2001!J6/'Expenditures2001per pupil'!$C6</f>
        <v>105.54188552336593</v>
      </c>
      <c r="L6" s="17">
        <f>Revenues2001!K6/'Expenditures2001per pupil'!$C6</f>
        <v>7251.5264724798844</v>
      </c>
    </row>
    <row r="7" spans="1:12" x14ac:dyDescent="0.25">
      <c r="A7" s="1" t="s">
        <v>10</v>
      </c>
      <c r="B7" s="1" t="s">
        <v>11</v>
      </c>
      <c r="C7" s="10">
        <v>309.7106</v>
      </c>
      <c r="D7" s="17">
        <f>Revenues2001!C7/$C7</f>
        <v>1045.3920208091038</v>
      </c>
      <c r="E7" s="17">
        <f>Revenues2001!D7/'Expenditures2001per pupil'!$C7</f>
        <v>406.34757092589012</v>
      </c>
      <c r="F7" s="17">
        <f>Revenues2001!E7/'Expenditures2001per pupil'!$C7</f>
        <v>1451.7395917349938</v>
      </c>
      <c r="G7" s="17">
        <f>Revenues2001!F7/'Expenditures2001per pupil'!$C7</f>
        <v>3186.3584907975383</v>
      </c>
      <c r="H7" s="17">
        <f>Revenues2001!G7/'Expenditures2001per pupil'!$C7</f>
        <v>958.14121311960264</v>
      </c>
      <c r="I7" s="17">
        <f>Revenues2001!H7/'Expenditures2001per pupil'!$C7</f>
        <v>4144.4997039171403</v>
      </c>
      <c r="J7" s="17">
        <f>Revenues2001!I7/'Expenditures2001per pupil'!$C7</f>
        <v>572.68950433081727</v>
      </c>
      <c r="K7" s="17">
        <f>Revenues2001!J7/'Expenditures2001per pupil'!$C7</f>
        <v>98.388495582650378</v>
      </c>
      <c r="L7" s="17">
        <f>Revenues2001!K7/'Expenditures2001per pupil'!$C7</f>
        <v>6267.3172955656028</v>
      </c>
    </row>
    <row r="8" spans="1:12" x14ac:dyDescent="0.25">
      <c r="A8" s="1" t="s">
        <v>12</v>
      </c>
      <c r="B8" s="1" t="s">
        <v>13</v>
      </c>
      <c r="C8" s="10">
        <v>1259.0608999999999</v>
      </c>
      <c r="D8" s="17">
        <f>Revenues2001!C8/$C8</f>
        <v>1377.9811048059707</v>
      </c>
      <c r="E8" s="17">
        <f>Revenues2001!D8/'Expenditures2001per pupil'!$C8</f>
        <v>416.48593010870246</v>
      </c>
      <c r="F8" s="17">
        <f>Revenues2001!E8/'Expenditures2001per pupil'!$C8</f>
        <v>1794.4670349146731</v>
      </c>
      <c r="G8" s="17">
        <f>Revenues2001!F8/'Expenditures2001per pupil'!$C8</f>
        <v>3512.7450943794697</v>
      </c>
      <c r="H8" s="17">
        <f>Revenues2001!G8/'Expenditures2001per pupil'!$C8</f>
        <v>902.62602071115066</v>
      </c>
      <c r="I8" s="17">
        <f>Revenues2001!H8/'Expenditures2001per pupil'!$C8</f>
        <v>4415.3711150906202</v>
      </c>
      <c r="J8" s="17">
        <f>Revenues2001!I8/'Expenditures2001per pupil'!$C8</f>
        <v>896.29699405326619</v>
      </c>
      <c r="K8" s="17">
        <f>Revenues2001!J8/'Expenditures2001per pupil'!$C8</f>
        <v>585.63583381868193</v>
      </c>
      <c r="L8" s="17">
        <f>Revenues2001!K8/'Expenditures2001per pupil'!$C8</f>
        <v>7691.930302974225</v>
      </c>
    </row>
    <row r="9" spans="1:12" x14ac:dyDescent="0.25">
      <c r="A9" s="1" t="s">
        <v>14</v>
      </c>
      <c r="B9" s="1" t="s">
        <v>15</v>
      </c>
      <c r="C9" s="10">
        <v>618.19330000000002</v>
      </c>
      <c r="D9" s="17">
        <f>Revenues2001!C9/$C9</f>
        <v>797.35495353961289</v>
      </c>
      <c r="E9" s="17">
        <f>Revenues2001!D9/'Expenditures2001per pupil'!$C9</f>
        <v>283.26225793776797</v>
      </c>
      <c r="F9" s="17">
        <f>Revenues2001!E9/'Expenditures2001per pupil'!$C9</f>
        <v>1080.6172114773808</v>
      </c>
      <c r="G9" s="17">
        <f>Revenues2001!F9/'Expenditures2001per pupil'!$C9</f>
        <v>3506.7801608331893</v>
      </c>
      <c r="H9" s="17">
        <f>Revenues2001!G9/'Expenditures2001per pupil'!$C9</f>
        <v>852.21928157422599</v>
      </c>
      <c r="I9" s="17">
        <f>Revenues2001!H9/'Expenditures2001per pupil'!$C9</f>
        <v>4358.9994424074148</v>
      </c>
      <c r="J9" s="17">
        <f>Revenues2001!I9/'Expenditures2001per pupil'!$C9</f>
        <v>611.94420903623507</v>
      </c>
      <c r="K9" s="17">
        <f>Revenues2001!J9/'Expenditures2001per pupil'!$C9</f>
        <v>77.133673237804416</v>
      </c>
      <c r="L9" s="17">
        <f>Revenues2001!K9/'Expenditures2001per pupil'!$C9</f>
        <v>6128.694536158835</v>
      </c>
    </row>
    <row r="10" spans="1:12" x14ac:dyDescent="0.25">
      <c r="A10" s="1" t="s">
        <v>16</v>
      </c>
      <c r="B10" s="1" t="s">
        <v>17</v>
      </c>
      <c r="C10" s="10">
        <v>1692.6413</v>
      </c>
      <c r="D10" s="17">
        <f>Revenues2001!C10/$C10</f>
        <v>2233.3783005294745</v>
      </c>
      <c r="E10" s="17">
        <f>Revenues2001!D10/'Expenditures2001per pupil'!$C10</f>
        <v>398.83591993176583</v>
      </c>
      <c r="F10" s="17">
        <f>Revenues2001!E10/'Expenditures2001per pupil'!$C10</f>
        <v>2632.2142204612401</v>
      </c>
      <c r="G10" s="17">
        <f>Revenues2001!F10/'Expenditures2001per pupil'!$C10</f>
        <v>3005.3390166008594</v>
      </c>
      <c r="H10" s="17">
        <f>Revenues2001!G10/'Expenditures2001per pupil'!$C10</f>
        <v>817.56337270040581</v>
      </c>
      <c r="I10" s="17">
        <f>Revenues2001!H10/'Expenditures2001per pupil'!$C10</f>
        <v>3822.9023893012654</v>
      </c>
      <c r="J10" s="17">
        <f>Revenues2001!I10/'Expenditures2001per pupil'!$C10</f>
        <v>439.67834177270754</v>
      </c>
      <c r="K10" s="17">
        <f>Revenues2001!J10/'Expenditures2001per pupil'!$C10</f>
        <v>9.5200323896149754</v>
      </c>
      <c r="L10" s="17">
        <f>Revenues2001!K10/'Expenditures2001per pupil'!$C10</f>
        <v>6904.3149839248281</v>
      </c>
    </row>
    <row r="11" spans="1:12" x14ac:dyDescent="0.25">
      <c r="A11" s="1" t="s">
        <v>18</v>
      </c>
      <c r="B11" s="1" t="s">
        <v>19</v>
      </c>
      <c r="C11" s="10">
        <v>3561.4895999999999</v>
      </c>
      <c r="D11" s="17">
        <f>Revenues2001!C11/$C11</f>
        <v>1535.2435368616548</v>
      </c>
      <c r="E11" s="17">
        <f>Revenues2001!D11/'Expenditures2001per pupil'!$C11</f>
        <v>493.56302486465216</v>
      </c>
      <c r="F11" s="17">
        <f>Revenues2001!E11/'Expenditures2001per pupil'!$C11</f>
        <v>2028.8065617263069</v>
      </c>
      <c r="G11" s="17">
        <f>Revenues2001!F11/'Expenditures2001per pupil'!$C11</f>
        <v>3360.3661232086711</v>
      </c>
      <c r="H11" s="17">
        <f>Revenues2001!G11/'Expenditures2001per pupil'!$C11</f>
        <v>636.31252215365157</v>
      </c>
      <c r="I11" s="17">
        <f>Revenues2001!H11/'Expenditures2001per pupil'!$C11</f>
        <v>3996.6786453623226</v>
      </c>
      <c r="J11" s="17">
        <f>Revenues2001!I11/'Expenditures2001per pupil'!$C11</f>
        <v>738.6345449387245</v>
      </c>
      <c r="K11" s="17">
        <f>Revenues2001!J11/'Expenditures2001per pupil'!$C11</f>
        <v>59.912933621931678</v>
      </c>
      <c r="L11" s="17">
        <f>Revenues2001!K11/'Expenditures2001per pupil'!$C11</f>
        <v>6824.0326856492866</v>
      </c>
    </row>
    <row r="12" spans="1:12" x14ac:dyDescent="0.25">
      <c r="A12" s="1" t="s">
        <v>20</v>
      </c>
      <c r="B12" s="1" t="s">
        <v>21</v>
      </c>
      <c r="C12" s="10">
        <v>1710.2082</v>
      </c>
      <c r="D12" s="17">
        <f>Revenues2001!C12/$C12</f>
        <v>809.79946184330072</v>
      </c>
      <c r="E12" s="17">
        <f>Revenues2001!D12/'Expenditures2001per pupil'!$C12</f>
        <v>447.31767746172659</v>
      </c>
      <c r="F12" s="17">
        <f>Revenues2001!E12/'Expenditures2001per pupil'!$C12</f>
        <v>1257.1171393050272</v>
      </c>
      <c r="G12" s="17">
        <f>Revenues2001!F12/'Expenditures2001per pupil'!$C12</f>
        <v>3770.5040824853954</v>
      </c>
      <c r="H12" s="17">
        <f>Revenues2001!G12/'Expenditures2001per pupil'!$C12</f>
        <v>616.07728228644908</v>
      </c>
      <c r="I12" s="17">
        <f>Revenues2001!H12/'Expenditures2001per pupil'!$C12</f>
        <v>4386.5813647718442</v>
      </c>
      <c r="J12" s="17">
        <f>Revenues2001!I12/'Expenditures2001per pupil'!$C12</f>
        <v>1090.5742353474857</v>
      </c>
      <c r="K12" s="17">
        <f>Revenues2001!J12/'Expenditures2001per pupil'!$C12</f>
        <v>91.558150639202879</v>
      </c>
      <c r="L12" s="17">
        <f>Revenues2001!K12/'Expenditures2001per pupil'!$C12</f>
        <v>6825.8308900635611</v>
      </c>
    </row>
    <row r="13" spans="1:12" x14ac:dyDescent="0.25">
      <c r="A13" s="1" t="s">
        <v>22</v>
      </c>
      <c r="B13" s="1" t="s">
        <v>23</v>
      </c>
      <c r="C13" s="10">
        <v>929.72580000000005</v>
      </c>
      <c r="D13" s="17">
        <f>Revenues2001!C13/$C13</f>
        <v>2778.7616198238234</v>
      </c>
      <c r="E13" s="17">
        <f>Revenues2001!D13/'Expenditures2001per pupil'!$C13</f>
        <v>635.89609968874697</v>
      </c>
      <c r="F13" s="17">
        <f>Revenues2001!E13/'Expenditures2001per pupil'!$C13</f>
        <v>3414.6577195125701</v>
      </c>
      <c r="G13" s="17">
        <f>Revenues2001!F13/'Expenditures2001per pupil'!$C13</f>
        <v>2072.1840783594475</v>
      </c>
      <c r="H13" s="17">
        <f>Revenues2001!G13/'Expenditures2001per pupil'!$C13</f>
        <v>459.60768217898232</v>
      </c>
      <c r="I13" s="17">
        <f>Revenues2001!H13/'Expenditures2001per pupil'!$C13</f>
        <v>2531.7917605384296</v>
      </c>
      <c r="J13" s="17">
        <f>Revenues2001!I13/'Expenditures2001per pupil'!$C13</f>
        <v>159.31862921304324</v>
      </c>
      <c r="K13" s="17">
        <f>Revenues2001!J13/'Expenditures2001per pupil'!$C13</f>
        <v>49.492011515653324</v>
      </c>
      <c r="L13" s="17">
        <f>Revenues2001!K13/'Expenditures2001per pupil'!$C13</f>
        <v>6155.2601207796961</v>
      </c>
    </row>
    <row r="14" spans="1:12" x14ac:dyDescent="0.25">
      <c r="A14" s="1" t="s">
        <v>24</v>
      </c>
      <c r="B14" s="1" t="s">
        <v>25</v>
      </c>
      <c r="C14" s="10">
        <v>2722.5661</v>
      </c>
      <c r="D14" s="17">
        <f>Revenues2001!C14/$C14</f>
        <v>745.7821575020713</v>
      </c>
      <c r="E14" s="17">
        <f>Revenues2001!D14/'Expenditures2001per pupil'!$C14</f>
        <v>292.72131905263933</v>
      </c>
      <c r="F14" s="17">
        <f>Revenues2001!E14/'Expenditures2001per pupil'!$C14</f>
        <v>1038.5034765547107</v>
      </c>
      <c r="G14" s="17">
        <f>Revenues2001!F14/'Expenditures2001per pupil'!$C14</f>
        <v>4331.8602990024738</v>
      </c>
      <c r="H14" s="17">
        <f>Revenues2001!G14/'Expenditures2001per pupil'!$C14</f>
        <v>1083.6855494527751</v>
      </c>
      <c r="I14" s="17">
        <f>Revenues2001!H14/'Expenditures2001per pupil'!$C14</f>
        <v>5415.5458484552491</v>
      </c>
      <c r="J14" s="17">
        <f>Revenues2001!I14/'Expenditures2001per pupil'!$C14</f>
        <v>1345.6943506348662</v>
      </c>
      <c r="K14" s="17">
        <f>Revenues2001!J14/'Expenditures2001per pupil'!$C14</f>
        <v>38.947877151632788</v>
      </c>
      <c r="L14" s="17">
        <f>Revenues2001!K14/'Expenditures2001per pupil'!$C14</f>
        <v>7838.6915527964593</v>
      </c>
    </row>
    <row r="15" spans="1:12" x14ac:dyDescent="0.25">
      <c r="A15" s="1" t="s">
        <v>26</v>
      </c>
      <c r="B15" s="1" t="s">
        <v>27</v>
      </c>
      <c r="C15" s="10">
        <v>816.99959999999999</v>
      </c>
      <c r="D15" s="17">
        <f>Revenues2001!C15/$C15</f>
        <v>1739.1320387427361</v>
      </c>
      <c r="E15" s="17">
        <f>Revenues2001!D15/'Expenditures2001per pupil'!$C15</f>
        <v>472.12695085774834</v>
      </c>
      <c r="F15" s="17">
        <f>Revenues2001!E15/'Expenditures2001per pupil'!$C15</f>
        <v>2211.2589896004847</v>
      </c>
      <c r="G15" s="17">
        <f>Revenues2001!F15/'Expenditures2001per pupil'!$C15</f>
        <v>3189.3498723867183</v>
      </c>
      <c r="H15" s="17">
        <f>Revenues2001!G15/'Expenditures2001per pupil'!$C15</f>
        <v>1000.0780538937842</v>
      </c>
      <c r="I15" s="17">
        <f>Revenues2001!H15/'Expenditures2001per pupil'!$C15</f>
        <v>4189.4279262805021</v>
      </c>
      <c r="J15" s="17">
        <f>Revenues2001!I15/'Expenditures2001per pupil'!$C15</f>
        <v>572.26859107397365</v>
      </c>
      <c r="K15" s="17">
        <f>Revenues2001!J15/'Expenditures2001per pupil'!$C15</f>
        <v>-204.60551021077612</v>
      </c>
      <c r="L15" s="17">
        <f>Revenues2001!K15/'Expenditures2001per pupil'!$C15</f>
        <v>6768.3499967441849</v>
      </c>
    </row>
    <row r="16" spans="1:12" x14ac:dyDescent="0.25">
      <c r="A16" s="1" t="s">
        <v>28</v>
      </c>
      <c r="B16" s="1" t="s">
        <v>29</v>
      </c>
      <c r="C16" s="10">
        <v>958.34180000000003</v>
      </c>
      <c r="D16" s="17">
        <f>Revenues2001!C16/$C16</f>
        <v>1330.3837941744791</v>
      </c>
      <c r="E16" s="17">
        <f>Revenues2001!D16/'Expenditures2001per pupil'!$C16</f>
        <v>601.30269805616319</v>
      </c>
      <c r="F16" s="17">
        <f>Revenues2001!E16/'Expenditures2001per pupil'!$C16</f>
        <v>1931.6864922306424</v>
      </c>
      <c r="G16" s="17">
        <f>Revenues2001!F16/'Expenditures2001per pupil'!$C16</f>
        <v>3357.2906868927139</v>
      </c>
      <c r="H16" s="17">
        <f>Revenues2001!G16/'Expenditures2001per pupil'!$C16</f>
        <v>673.8950549793401</v>
      </c>
      <c r="I16" s="17">
        <f>Revenues2001!H16/'Expenditures2001per pupil'!$C16</f>
        <v>4031.1857418720542</v>
      </c>
      <c r="J16" s="17">
        <f>Revenues2001!I16/'Expenditures2001per pupil'!$C16</f>
        <v>675.73014137544658</v>
      </c>
      <c r="K16" s="17">
        <f>Revenues2001!J16/'Expenditures2001per pupil'!$C16</f>
        <v>45.205009319222015</v>
      </c>
      <c r="L16" s="17">
        <f>Revenues2001!K16/'Expenditures2001per pupil'!$C16</f>
        <v>6683.8073847973656</v>
      </c>
    </row>
    <row r="17" spans="1:12" x14ac:dyDescent="0.25">
      <c r="A17" s="1" t="s">
        <v>30</v>
      </c>
      <c r="B17" s="1" t="s">
        <v>31</v>
      </c>
      <c r="C17" s="10">
        <v>12063.0355</v>
      </c>
      <c r="D17" s="17">
        <f>Revenues2001!C17/$C17</f>
        <v>3558.4933833610949</v>
      </c>
      <c r="E17" s="17">
        <f>Revenues2001!D17/'Expenditures2001per pupil'!$C17</f>
        <v>392.74223556749047</v>
      </c>
      <c r="F17" s="17">
        <f>Revenues2001!E17/'Expenditures2001per pupil'!$C17</f>
        <v>3951.2356189285856</v>
      </c>
      <c r="G17" s="17">
        <f>Revenues2001!F17/'Expenditures2001per pupil'!$C17</f>
        <v>1873.160615335999</v>
      </c>
      <c r="H17" s="17">
        <f>Revenues2001!G17/'Expenditures2001per pupil'!$C17</f>
        <v>393.37161197942248</v>
      </c>
      <c r="I17" s="17">
        <f>Revenues2001!H17/'Expenditures2001per pupil'!$C17</f>
        <v>2266.5322273154216</v>
      </c>
      <c r="J17" s="17">
        <f>Revenues2001!I17/'Expenditures2001per pupil'!$C17</f>
        <v>299.66211738330702</v>
      </c>
      <c r="K17" s="17">
        <f>Revenues2001!J17/'Expenditures2001per pupil'!$C17</f>
        <v>59.634753623994563</v>
      </c>
      <c r="L17" s="17">
        <f>Revenues2001!K17/'Expenditures2001per pupil'!$C17</f>
        <v>6577.064717251309</v>
      </c>
    </row>
    <row r="18" spans="1:12" x14ac:dyDescent="0.25">
      <c r="A18" s="1" t="s">
        <v>32</v>
      </c>
      <c r="B18" s="1" t="s">
        <v>33</v>
      </c>
      <c r="C18" s="10">
        <v>2465.2258000000002</v>
      </c>
      <c r="D18" s="17">
        <f>Revenues2001!C18/$C18</f>
        <v>1439.1715558063686</v>
      </c>
      <c r="E18" s="17">
        <f>Revenues2001!D18/'Expenditures2001per pupil'!$C18</f>
        <v>285.91277926752184</v>
      </c>
      <c r="F18" s="17">
        <f>Revenues2001!E18/'Expenditures2001per pupil'!$C18</f>
        <v>1725.0843350738905</v>
      </c>
      <c r="G18" s="17">
        <f>Revenues2001!F18/'Expenditures2001per pupil'!$C18</f>
        <v>3427.7529466063511</v>
      </c>
      <c r="H18" s="17">
        <f>Revenues2001!G18/'Expenditures2001per pupil'!$C18</f>
        <v>799.44542605387312</v>
      </c>
      <c r="I18" s="17">
        <f>Revenues2001!H18/'Expenditures2001per pupil'!$C18</f>
        <v>4227.1983726602239</v>
      </c>
      <c r="J18" s="17">
        <f>Revenues2001!I18/'Expenditures2001per pupil'!$C18</f>
        <v>1043.7514689323791</v>
      </c>
      <c r="K18" s="17">
        <f>Revenues2001!J18/'Expenditures2001per pupil'!$C18</f>
        <v>42.268744712958949</v>
      </c>
      <c r="L18" s="17">
        <f>Revenues2001!K18/'Expenditures2001per pupil'!$C18</f>
        <v>7038.3029213794525</v>
      </c>
    </row>
    <row r="19" spans="1:12" x14ac:dyDescent="0.25">
      <c r="A19" s="1" t="s">
        <v>34</v>
      </c>
      <c r="B19" s="1" t="s">
        <v>35</v>
      </c>
      <c r="C19" s="10">
        <v>3135.2334999999998</v>
      </c>
      <c r="D19" s="17">
        <f>Revenues2001!C19/$C19</f>
        <v>2546.0996668988132</v>
      </c>
      <c r="E19" s="17">
        <f>Revenues2001!D19/'Expenditures2001per pupil'!$C19</f>
        <v>415.57089448042711</v>
      </c>
      <c r="F19" s="17">
        <f>Revenues2001!E19/'Expenditures2001per pupil'!$C19</f>
        <v>2961.6705613792401</v>
      </c>
      <c r="G19" s="17">
        <f>Revenues2001!F19/'Expenditures2001per pupil'!$C19</f>
        <v>3045.9775962460212</v>
      </c>
      <c r="H19" s="17">
        <f>Revenues2001!G19/'Expenditures2001per pupil'!$C19</f>
        <v>900.79277348880066</v>
      </c>
      <c r="I19" s="17">
        <f>Revenues2001!H19/'Expenditures2001per pupil'!$C19</f>
        <v>3946.770369734822</v>
      </c>
      <c r="J19" s="17">
        <f>Revenues2001!I19/'Expenditures2001per pupil'!$C19</f>
        <v>934.66158102737802</v>
      </c>
      <c r="K19" s="17">
        <f>Revenues2001!J19/'Expenditures2001per pupil'!$C19</f>
        <v>411.37736312143903</v>
      </c>
      <c r="L19" s="17">
        <f>Revenues2001!K19/'Expenditures2001per pupil'!$C19</f>
        <v>8254.4798752628794</v>
      </c>
    </row>
    <row r="20" spans="1:12" x14ac:dyDescent="0.25">
      <c r="A20" s="1" t="s">
        <v>36</v>
      </c>
      <c r="B20" s="1" t="s">
        <v>37</v>
      </c>
      <c r="C20" s="10">
        <v>3102.0812000000001</v>
      </c>
      <c r="D20" s="17">
        <f>Revenues2001!C20/$C20</f>
        <v>1724.7420086875868</v>
      </c>
      <c r="E20" s="17">
        <f>Revenues2001!D20/'Expenditures2001per pupil'!$C20</f>
        <v>364.13136122935788</v>
      </c>
      <c r="F20" s="17">
        <f>Revenues2001!E20/'Expenditures2001per pupil'!$C20</f>
        <v>2088.8733699169447</v>
      </c>
      <c r="G20" s="17">
        <f>Revenues2001!F20/'Expenditures2001per pupil'!$C20</f>
        <v>3453.0520993454329</v>
      </c>
      <c r="H20" s="17">
        <f>Revenues2001!G20/'Expenditures2001per pupil'!$C20</f>
        <v>841.14479659655615</v>
      </c>
      <c r="I20" s="17">
        <f>Revenues2001!H20/'Expenditures2001per pupil'!$C20</f>
        <v>4294.1968959419892</v>
      </c>
      <c r="J20" s="17">
        <f>Revenues2001!I20/'Expenditures2001per pupil'!$C20</f>
        <v>1128.9218928247267</v>
      </c>
      <c r="K20" s="17">
        <f>Revenues2001!J20/'Expenditures2001per pupil'!$C20</f>
        <v>197.2748488982171</v>
      </c>
      <c r="L20" s="17">
        <f>Revenues2001!K20/'Expenditures2001per pupil'!$C20</f>
        <v>7709.2670075818778</v>
      </c>
    </row>
    <row r="21" spans="1:12" x14ac:dyDescent="0.25">
      <c r="A21" s="1" t="s">
        <v>38</v>
      </c>
      <c r="B21" s="1" t="s">
        <v>39</v>
      </c>
      <c r="C21" s="10">
        <v>2477.9395</v>
      </c>
      <c r="D21" s="17">
        <f>Revenues2001!C21/$C21</f>
        <v>1611.8355028441977</v>
      </c>
      <c r="E21" s="17">
        <f>Revenues2001!D21/'Expenditures2001per pupil'!$C21</f>
        <v>344.27088716249938</v>
      </c>
      <c r="F21" s="17">
        <f>Revenues2001!E21/'Expenditures2001per pupil'!$C21</f>
        <v>1956.1063900066972</v>
      </c>
      <c r="G21" s="17">
        <f>Revenues2001!F21/'Expenditures2001per pupil'!$C21</f>
        <v>3312.0937779150781</v>
      </c>
      <c r="H21" s="17">
        <f>Revenues2001!G21/'Expenditures2001per pupil'!$C21</f>
        <v>798.77185459935572</v>
      </c>
      <c r="I21" s="17">
        <f>Revenues2001!H21/'Expenditures2001per pupil'!$C21</f>
        <v>4110.8656325144339</v>
      </c>
      <c r="J21" s="17">
        <f>Revenues2001!I21/'Expenditures2001per pupil'!$C21</f>
        <v>573.08786998229778</v>
      </c>
      <c r="K21" s="17">
        <f>Revenues2001!J21/'Expenditures2001per pupil'!$C21</f>
        <v>65.381333967193299</v>
      </c>
      <c r="L21" s="17">
        <f>Revenues2001!K21/'Expenditures2001per pupil'!$C21</f>
        <v>6705.4412264706225</v>
      </c>
    </row>
    <row r="22" spans="1:12" x14ac:dyDescent="0.25">
      <c r="A22" s="1" t="s">
        <v>40</v>
      </c>
      <c r="B22" s="1" t="s">
        <v>41</v>
      </c>
      <c r="C22" s="10">
        <v>1081.7988</v>
      </c>
      <c r="D22" s="17">
        <f>Revenues2001!C22/$C22</f>
        <v>1008.9008140885347</v>
      </c>
      <c r="E22" s="17">
        <f>Revenues2001!D22/'Expenditures2001per pupil'!$C22</f>
        <v>262.7009662055458</v>
      </c>
      <c r="F22" s="17">
        <f>Revenues2001!E22/'Expenditures2001per pupil'!$C22</f>
        <v>1271.6017802940805</v>
      </c>
      <c r="G22" s="17">
        <f>Revenues2001!F22/'Expenditures2001per pupil'!$C22</f>
        <v>3624.0694665218707</v>
      </c>
      <c r="H22" s="17">
        <f>Revenues2001!G22/'Expenditures2001per pupil'!$C22</f>
        <v>658.19684769478351</v>
      </c>
      <c r="I22" s="17">
        <f>Revenues2001!H22/'Expenditures2001per pupil'!$C22</f>
        <v>4282.2663142166539</v>
      </c>
      <c r="J22" s="17">
        <f>Revenues2001!I22/'Expenditures2001per pupil'!$C22</f>
        <v>690.12709202487565</v>
      </c>
      <c r="K22" s="17">
        <f>Revenues2001!J22/'Expenditures2001per pupil'!$C22</f>
        <v>243.30332960251019</v>
      </c>
      <c r="L22" s="17">
        <f>Revenues2001!K22/'Expenditures2001per pupil'!$C22</f>
        <v>6487.2985161381212</v>
      </c>
    </row>
    <row r="23" spans="1:12" x14ac:dyDescent="0.25">
      <c r="A23" s="1" t="s">
        <v>42</v>
      </c>
      <c r="B23" s="1" t="s">
        <v>43</v>
      </c>
      <c r="C23" s="10">
        <v>2022.8543999999999</v>
      </c>
      <c r="D23" s="17">
        <f>Revenues2001!C23/$C23</f>
        <v>796.44505803284699</v>
      </c>
      <c r="E23" s="17">
        <f>Revenues2001!D23/'Expenditures2001per pupil'!$C23</f>
        <v>208.28977112737329</v>
      </c>
      <c r="F23" s="17">
        <f>Revenues2001!E23/'Expenditures2001per pupil'!$C23</f>
        <v>1004.7348291602203</v>
      </c>
      <c r="G23" s="17">
        <f>Revenues2001!F23/'Expenditures2001per pupil'!$C23</f>
        <v>4841.3197707160734</v>
      </c>
      <c r="H23" s="17">
        <f>Revenues2001!G23/'Expenditures2001per pupil'!$C23</f>
        <v>1289.4062914266096</v>
      </c>
      <c r="I23" s="17">
        <f>Revenues2001!H23/'Expenditures2001per pupil'!$C23</f>
        <v>6130.7260621426831</v>
      </c>
      <c r="J23" s="17">
        <f>Revenues2001!I23/'Expenditures2001per pupil'!$C23</f>
        <v>1412.6381562607769</v>
      </c>
      <c r="K23" s="17">
        <f>Revenues2001!J23/'Expenditures2001per pupil'!$C23</f>
        <v>59.776358595062504</v>
      </c>
      <c r="L23" s="17">
        <f>Revenues2001!K23/'Expenditures2001per pupil'!$C23</f>
        <v>8607.8754061587442</v>
      </c>
    </row>
    <row r="24" spans="1:12" x14ac:dyDescent="0.25">
      <c r="A24" s="1" t="s">
        <v>44</v>
      </c>
      <c r="B24" s="1" t="s">
        <v>45</v>
      </c>
      <c r="C24" s="10">
        <v>2478.1871000000001</v>
      </c>
      <c r="D24" s="17">
        <f>Revenues2001!C24/$C24</f>
        <v>1320.6887082900239</v>
      </c>
      <c r="E24" s="17">
        <f>Revenues2001!D24/'Expenditures2001per pupil'!$C24</f>
        <v>757.77403570537513</v>
      </c>
      <c r="F24" s="17">
        <f>Revenues2001!E24/'Expenditures2001per pupil'!$C24</f>
        <v>2078.4627439953988</v>
      </c>
      <c r="G24" s="17">
        <f>Revenues2001!F24/'Expenditures2001per pupil'!$C24</f>
        <v>3642.7346425941769</v>
      </c>
      <c r="H24" s="17">
        <f>Revenues2001!G24/'Expenditures2001per pupil'!$C24</f>
        <v>631.71523247780567</v>
      </c>
      <c r="I24" s="17">
        <f>Revenues2001!H24/'Expenditures2001per pupil'!$C24</f>
        <v>4274.4498750719822</v>
      </c>
      <c r="J24" s="17">
        <f>Revenues2001!I24/'Expenditures2001per pupil'!$C24</f>
        <v>1275.1711119793981</v>
      </c>
      <c r="K24" s="17">
        <f>Revenues2001!J24/'Expenditures2001per pupil'!$C24</f>
        <v>164.74465144298426</v>
      </c>
      <c r="L24" s="17">
        <f>Revenues2001!K24/'Expenditures2001per pupil'!$C24</f>
        <v>7792.8283824897635</v>
      </c>
    </row>
    <row r="25" spans="1:12" x14ac:dyDescent="0.25">
      <c r="A25" s="1" t="s">
        <v>46</v>
      </c>
      <c r="B25" s="1" t="s">
        <v>47</v>
      </c>
      <c r="C25" s="10">
        <v>9632.4740999999995</v>
      </c>
      <c r="D25" s="17">
        <f>Revenues2001!C25/$C25</f>
        <v>1483.7481743138037</v>
      </c>
      <c r="E25" s="17">
        <f>Revenues2001!D25/'Expenditures2001per pupil'!$C25</f>
        <v>246.0630690924983</v>
      </c>
      <c r="F25" s="17">
        <f>Revenues2001!E25/'Expenditures2001per pupil'!$C25</f>
        <v>1729.8112434063021</v>
      </c>
      <c r="G25" s="17">
        <f>Revenues2001!F25/'Expenditures2001per pupil'!$C25</f>
        <v>3111.3815296944326</v>
      </c>
      <c r="H25" s="17">
        <f>Revenues2001!G25/'Expenditures2001per pupil'!$C25</f>
        <v>588.05366733350456</v>
      </c>
      <c r="I25" s="17">
        <f>Revenues2001!H25/'Expenditures2001per pupil'!$C25</f>
        <v>3699.4351970279372</v>
      </c>
      <c r="J25" s="17">
        <f>Revenues2001!I25/'Expenditures2001per pupil'!$C25</f>
        <v>416.58344453788879</v>
      </c>
      <c r="K25" s="17">
        <f>Revenues2001!J25/'Expenditures2001per pupil'!$C25</f>
        <v>-20.082879849113741</v>
      </c>
      <c r="L25" s="17">
        <f>Revenues2001!K25/'Expenditures2001per pupil'!$C25</f>
        <v>5825.7470051230148</v>
      </c>
    </row>
    <row r="26" spans="1:12" x14ac:dyDescent="0.25">
      <c r="A26" s="1" t="s">
        <v>48</v>
      </c>
      <c r="B26" s="1" t="s">
        <v>49</v>
      </c>
      <c r="C26" s="10">
        <v>345.10919999999999</v>
      </c>
      <c r="D26" s="17">
        <f>Revenues2001!C26/$C26</f>
        <v>2066.8531583626286</v>
      </c>
      <c r="E26" s="17">
        <f>Revenues2001!D26/'Expenditures2001per pupil'!$C26</f>
        <v>417.86359216155353</v>
      </c>
      <c r="F26" s="17">
        <f>Revenues2001!E26/'Expenditures2001per pupil'!$C26</f>
        <v>2484.7167505241819</v>
      </c>
      <c r="G26" s="17">
        <f>Revenues2001!F26/'Expenditures2001per pupil'!$C26</f>
        <v>3028.887668019282</v>
      </c>
      <c r="H26" s="17">
        <f>Revenues2001!G26/'Expenditures2001per pupil'!$C26</f>
        <v>690.95358802373266</v>
      </c>
      <c r="I26" s="17">
        <f>Revenues2001!H26/'Expenditures2001per pupil'!$C26</f>
        <v>3719.8412560430147</v>
      </c>
      <c r="J26" s="17">
        <f>Revenues2001!I26/'Expenditures2001per pupil'!$C26</f>
        <v>327.75712730926909</v>
      </c>
      <c r="K26" s="17">
        <f>Revenues2001!J26/'Expenditures2001per pupil'!$C26</f>
        <v>89.125471010335289</v>
      </c>
      <c r="L26" s="17">
        <f>Revenues2001!K26/'Expenditures2001per pupil'!$C26</f>
        <v>6621.4406048868004</v>
      </c>
    </row>
    <row r="27" spans="1:12" x14ac:dyDescent="0.25">
      <c r="A27" s="1" t="s">
        <v>50</v>
      </c>
      <c r="B27" s="1" t="s">
        <v>51</v>
      </c>
      <c r="C27" s="10">
        <v>2018.2860000000001</v>
      </c>
      <c r="D27" s="17">
        <f>Revenues2001!C27/$C27</f>
        <v>910.42888371618301</v>
      </c>
      <c r="E27" s="17">
        <f>Revenues2001!D27/'Expenditures2001per pupil'!$C27</f>
        <v>334.87736128576427</v>
      </c>
      <c r="F27" s="17">
        <f>Revenues2001!E27/'Expenditures2001per pupil'!$C27</f>
        <v>1245.3062450019472</v>
      </c>
      <c r="G27" s="17">
        <f>Revenues2001!F27/'Expenditures2001per pupil'!$C27</f>
        <v>3984.0993793743801</v>
      </c>
      <c r="H27" s="17">
        <f>Revenues2001!G27/'Expenditures2001per pupil'!$C27</f>
        <v>770.28697122211622</v>
      </c>
      <c r="I27" s="17">
        <f>Revenues2001!H27/'Expenditures2001per pupil'!$C27</f>
        <v>4754.3863505964964</v>
      </c>
      <c r="J27" s="17">
        <f>Revenues2001!I27/'Expenditures2001per pupil'!$C27</f>
        <v>722.3604137372007</v>
      </c>
      <c r="K27" s="17">
        <f>Revenues2001!J27/'Expenditures2001per pupil'!$C27</f>
        <v>98.609310077957232</v>
      </c>
      <c r="L27" s="17">
        <f>Revenues2001!K27/'Expenditures2001per pupil'!$C27</f>
        <v>6820.6623194136009</v>
      </c>
    </row>
    <row r="28" spans="1:12" x14ac:dyDescent="0.25">
      <c r="A28" s="1" t="s">
        <v>52</v>
      </c>
      <c r="B28" s="1" t="s">
        <v>53</v>
      </c>
      <c r="C28" s="10">
        <v>1843.1388999999999</v>
      </c>
      <c r="D28" s="17">
        <f>Revenues2001!C28/$C28</f>
        <v>1132.1522702385587</v>
      </c>
      <c r="E28" s="17">
        <f>Revenues2001!D28/'Expenditures2001per pupil'!$C28</f>
        <v>396.2129061461402</v>
      </c>
      <c r="F28" s="17">
        <f>Revenues2001!E28/'Expenditures2001per pupil'!$C28</f>
        <v>1528.365176384699</v>
      </c>
      <c r="G28" s="17">
        <f>Revenues2001!F28/'Expenditures2001per pupil'!$C28</f>
        <v>3747.5536976621784</v>
      </c>
      <c r="H28" s="17">
        <f>Revenues2001!G28/'Expenditures2001per pupil'!$C28</f>
        <v>742.57375285172509</v>
      </c>
      <c r="I28" s="17">
        <f>Revenues2001!H28/'Expenditures2001per pupil'!$C28</f>
        <v>4490.1274505139036</v>
      </c>
      <c r="J28" s="17">
        <f>Revenues2001!I28/'Expenditures2001per pupil'!$C28</f>
        <v>757.76081227518989</v>
      </c>
      <c r="K28" s="17">
        <f>Revenues2001!J28/'Expenditures2001per pupil'!$C28</f>
        <v>42.565402965560544</v>
      </c>
      <c r="L28" s="17">
        <f>Revenues2001!K28/'Expenditures2001per pupil'!$C28</f>
        <v>6818.8188421393525</v>
      </c>
    </row>
    <row r="29" spans="1:12" x14ac:dyDescent="0.25">
      <c r="A29" s="1" t="s">
        <v>54</v>
      </c>
      <c r="B29" s="1" t="s">
        <v>55</v>
      </c>
      <c r="C29" s="10">
        <v>2774.1154999999999</v>
      </c>
      <c r="D29" s="17">
        <f>Revenues2001!C29/$C29</f>
        <v>1694.9734248628076</v>
      </c>
      <c r="E29" s="17">
        <f>Revenues2001!D29/'Expenditures2001per pupil'!$C29</f>
        <v>488.74773959483662</v>
      </c>
      <c r="F29" s="17">
        <f>Revenues2001!E29/'Expenditures2001per pupil'!$C29</f>
        <v>2183.7211644576446</v>
      </c>
      <c r="G29" s="17">
        <f>Revenues2001!F29/'Expenditures2001per pupil'!$C29</f>
        <v>3234.8761253812254</v>
      </c>
      <c r="H29" s="17">
        <f>Revenues2001!G29/'Expenditures2001per pupil'!$C29</f>
        <v>700.06589127237157</v>
      </c>
      <c r="I29" s="17">
        <f>Revenues2001!H29/'Expenditures2001per pupil'!$C29</f>
        <v>3934.942016653597</v>
      </c>
      <c r="J29" s="17">
        <f>Revenues2001!I29/'Expenditures2001per pupil'!$C29</f>
        <v>729.78978705104385</v>
      </c>
      <c r="K29" s="17">
        <f>Revenues2001!J29/'Expenditures2001per pupil'!$C29</f>
        <v>54.509738329207998</v>
      </c>
      <c r="L29" s="17">
        <f>Revenues2001!K29/'Expenditures2001per pupil'!$C29</f>
        <v>6902.962706491493</v>
      </c>
    </row>
    <row r="30" spans="1:12" x14ac:dyDescent="0.25">
      <c r="A30" s="1" t="s">
        <v>56</v>
      </c>
      <c r="B30" s="1" t="s">
        <v>57</v>
      </c>
      <c r="C30" s="10">
        <v>4286.8878999999997</v>
      </c>
      <c r="D30" s="17">
        <f>Revenues2001!C30/$C30</f>
        <v>2865.6602637078522</v>
      </c>
      <c r="E30" s="17">
        <f>Revenues2001!D30/'Expenditures2001per pupil'!$C30</f>
        <v>462.15827570392037</v>
      </c>
      <c r="F30" s="17">
        <f>Revenues2001!E30/'Expenditures2001per pupil'!$C30</f>
        <v>3327.8185394117722</v>
      </c>
      <c r="G30" s="17">
        <f>Revenues2001!F30/'Expenditures2001per pupil'!$C30</f>
        <v>2509.5690045918859</v>
      </c>
      <c r="H30" s="17">
        <f>Revenues2001!G30/'Expenditures2001per pupil'!$C30</f>
        <v>540.98463596400563</v>
      </c>
      <c r="I30" s="17">
        <f>Revenues2001!H30/'Expenditures2001per pupil'!$C30</f>
        <v>3050.5536405558914</v>
      </c>
      <c r="J30" s="17">
        <f>Revenues2001!I30/'Expenditures2001per pupil'!$C30</f>
        <v>323.93148185657014</v>
      </c>
      <c r="K30" s="17">
        <f>Revenues2001!J30/'Expenditures2001per pupil'!$C30</f>
        <v>51.006500543202918</v>
      </c>
      <c r="L30" s="17">
        <f>Revenues2001!K30/'Expenditures2001per pupil'!$C30</f>
        <v>6753.3101623674374</v>
      </c>
    </row>
    <row r="31" spans="1:12" x14ac:dyDescent="0.25">
      <c r="A31" s="1" t="s">
        <v>58</v>
      </c>
      <c r="B31" s="1" t="s">
        <v>59</v>
      </c>
      <c r="C31" s="10">
        <v>1141.7683</v>
      </c>
      <c r="D31" s="17">
        <f>Revenues2001!C31/$C31</f>
        <v>1440.5084464159672</v>
      </c>
      <c r="E31" s="17">
        <f>Revenues2001!D31/'Expenditures2001per pupil'!$C31</f>
        <v>492.92579764213116</v>
      </c>
      <c r="F31" s="17">
        <f>Revenues2001!E31/'Expenditures2001per pupil'!$C31</f>
        <v>1933.4342440580986</v>
      </c>
      <c r="G31" s="17">
        <f>Revenues2001!F31/'Expenditures2001per pupil'!$C31</f>
        <v>3461.9037855578931</v>
      </c>
      <c r="H31" s="17">
        <f>Revenues2001!G31/'Expenditures2001per pupil'!$C31</f>
        <v>839.90481256135809</v>
      </c>
      <c r="I31" s="17">
        <f>Revenues2001!H31/'Expenditures2001per pupil'!$C31</f>
        <v>4301.8085981192507</v>
      </c>
      <c r="J31" s="17">
        <f>Revenues2001!I31/'Expenditures2001per pupil'!$C31</f>
        <v>1308.4874225357282</v>
      </c>
      <c r="K31" s="17">
        <f>Revenues2001!J31/'Expenditures2001per pupil'!$C31</f>
        <v>185.96536617805907</v>
      </c>
      <c r="L31" s="17">
        <f>Revenues2001!K31/'Expenditures2001per pupil'!$C31</f>
        <v>7729.6956308911358</v>
      </c>
    </row>
    <row r="32" spans="1:12" x14ac:dyDescent="0.25">
      <c r="A32" s="1" t="s">
        <v>60</v>
      </c>
      <c r="B32" s="1" t="s">
        <v>61</v>
      </c>
      <c r="C32" s="10">
        <v>788.97119999999995</v>
      </c>
      <c r="D32" s="17">
        <f>Revenues2001!C32/$C32</f>
        <v>863.77388680347269</v>
      </c>
      <c r="E32" s="17">
        <f>Revenues2001!D32/'Expenditures2001per pupil'!$C32</f>
        <v>405.44520509747383</v>
      </c>
      <c r="F32" s="17">
        <f>Revenues2001!E32/'Expenditures2001per pupil'!$C32</f>
        <v>1269.2190919009465</v>
      </c>
      <c r="G32" s="17">
        <f>Revenues2001!F32/'Expenditures2001per pupil'!$C32</f>
        <v>3551.2398931672033</v>
      </c>
      <c r="H32" s="17">
        <f>Revenues2001!G32/'Expenditures2001per pupil'!$C32</f>
        <v>951.64774075403534</v>
      </c>
      <c r="I32" s="17">
        <f>Revenues2001!H32/'Expenditures2001per pupil'!$C32</f>
        <v>4502.8876339212384</v>
      </c>
      <c r="J32" s="17">
        <f>Revenues2001!I32/'Expenditures2001per pupil'!$C32</f>
        <v>760.594404459884</v>
      </c>
      <c r="K32" s="17">
        <f>Revenues2001!J32/'Expenditures2001per pupil'!$C32</f>
        <v>56.122454152952606</v>
      </c>
      <c r="L32" s="17">
        <f>Revenues2001!K32/'Expenditures2001per pupil'!$C32</f>
        <v>6588.8235844350211</v>
      </c>
    </row>
    <row r="33" spans="1:12" x14ac:dyDescent="0.25">
      <c r="A33" s="1" t="s">
        <v>62</v>
      </c>
      <c r="B33" s="1" t="s">
        <v>63</v>
      </c>
      <c r="C33" s="10">
        <v>1593.7526</v>
      </c>
      <c r="D33" s="17">
        <f>Revenues2001!C33/$C33</f>
        <v>2367.259993803304</v>
      </c>
      <c r="E33" s="17">
        <f>Revenues2001!D33/'Expenditures2001per pupil'!$C33</f>
        <v>560.18606651998562</v>
      </c>
      <c r="F33" s="17">
        <f>Revenues2001!E33/'Expenditures2001per pupil'!$C33</f>
        <v>2927.4460603232897</v>
      </c>
      <c r="G33" s="17">
        <f>Revenues2001!F33/'Expenditures2001per pupil'!$C33</f>
        <v>3288.429458875863</v>
      </c>
      <c r="H33" s="17">
        <f>Revenues2001!G33/'Expenditures2001per pupil'!$C33</f>
        <v>600.59661079141154</v>
      </c>
      <c r="I33" s="17">
        <f>Revenues2001!H33/'Expenditures2001per pupil'!$C33</f>
        <v>3889.0260696672744</v>
      </c>
      <c r="J33" s="17">
        <f>Revenues2001!I33/'Expenditures2001per pupil'!$C33</f>
        <v>1204.0992999791811</v>
      </c>
      <c r="K33" s="17">
        <f>Revenues2001!J33/'Expenditures2001per pupil'!$C33</f>
        <v>86.686057798431207</v>
      </c>
      <c r="L33" s="17">
        <f>Revenues2001!K33/'Expenditures2001per pupil'!$C33</f>
        <v>8107.2574877681764</v>
      </c>
    </row>
    <row r="34" spans="1:12" x14ac:dyDescent="0.25">
      <c r="A34" s="1" t="s">
        <v>64</v>
      </c>
      <c r="B34" s="1" t="s">
        <v>65</v>
      </c>
      <c r="C34" s="10">
        <v>4131.8161</v>
      </c>
      <c r="D34" s="17">
        <f>Revenues2001!C34/$C34</f>
        <v>816.03635505462114</v>
      </c>
      <c r="E34" s="17">
        <f>Revenues2001!D34/'Expenditures2001per pupil'!$C34</f>
        <v>253.48539592553502</v>
      </c>
      <c r="F34" s="17">
        <f>Revenues2001!E34/'Expenditures2001per pupil'!$C34</f>
        <v>1069.5217509801562</v>
      </c>
      <c r="G34" s="17">
        <f>Revenues2001!F34/'Expenditures2001per pupil'!$C34</f>
        <v>4132.4344033607886</v>
      </c>
      <c r="H34" s="17">
        <f>Revenues2001!G34/'Expenditures2001per pupil'!$C34</f>
        <v>757.91451124845537</v>
      </c>
      <c r="I34" s="17">
        <f>Revenues2001!H34/'Expenditures2001per pupil'!$C34</f>
        <v>4890.3489146092443</v>
      </c>
      <c r="J34" s="17">
        <f>Revenues2001!I34/'Expenditures2001per pupil'!$C34</f>
        <v>1016.0463748616497</v>
      </c>
      <c r="K34" s="17">
        <f>Revenues2001!J34/'Expenditures2001per pupil'!$C34</f>
        <v>67.90328107778079</v>
      </c>
      <c r="L34" s="17">
        <f>Revenues2001!K34/'Expenditures2001per pupil'!$C34</f>
        <v>7043.8203215288313</v>
      </c>
    </row>
    <row r="35" spans="1:12" x14ac:dyDescent="0.25">
      <c r="A35" s="1" t="s">
        <v>66</v>
      </c>
      <c r="B35" s="1" t="s">
        <v>67</v>
      </c>
      <c r="C35" s="10">
        <v>2148.5389</v>
      </c>
      <c r="D35" s="17">
        <f>Revenues2001!C35/$C35</f>
        <v>884.28849019210213</v>
      </c>
      <c r="E35" s="17">
        <f>Revenues2001!D35/'Expenditures2001per pupil'!$C35</f>
        <v>265.35996159995051</v>
      </c>
      <c r="F35" s="17">
        <f>Revenues2001!E35/'Expenditures2001per pupil'!$C35</f>
        <v>1149.6484517920526</v>
      </c>
      <c r="G35" s="17">
        <f>Revenues2001!F35/'Expenditures2001per pupil'!$C35</f>
        <v>4046.2195029375544</v>
      </c>
      <c r="H35" s="17">
        <f>Revenues2001!G35/'Expenditures2001per pupil'!$C35</f>
        <v>868.79957816914532</v>
      </c>
      <c r="I35" s="17">
        <f>Revenues2001!H35/'Expenditures2001per pupil'!$C35</f>
        <v>4915.0190811066996</v>
      </c>
      <c r="J35" s="17">
        <f>Revenues2001!I35/'Expenditures2001per pupil'!$C35</f>
        <v>934.04081722700016</v>
      </c>
      <c r="K35" s="17">
        <f>Revenues2001!J35/'Expenditures2001per pupil'!$C35</f>
        <v>37.599970845303289</v>
      </c>
      <c r="L35" s="17">
        <f>Revenues2001!K35/'Expenditures2001per pupil'!$C35</f>
        <v>7036.3083209710567</v>
      </c>
    </row>
    <row r="36" spans="1:12" x14ac:dyDescent="0.25">
      <c r="A36" s="1" t="s">
        <v>68</v>
      </c>
      <c r="B36" s="1" t="s">
        <v>69</v>
      </c>
      <c r="C36" s="10">
        <v>722.99090000000001</v>
      </c>
      <c r="D36" s="17">
        <f>Revenues2001!C36/$C36</f>
        <v>1695.4970525908416</v>
      </c>
      <c r="E36" s="17">
        <f>Revenues2001!D36/'Expenditures2001per pupil'!$C36</f>
        <v>274.89081812786299</v>
      </c>
      <c r="F36" s="17">
        <f>Revenues2001!E36/'Expenditures2001per pupil'!$C36</f>
        <v>1970.3878707187048</v>
      </c>
      <c r="G36" s="17">
        <f>Revenues2001!F36/'Expenditures2001per pupil'!$C36</f>
        <v>3848.1784487190639</v>
      </c>
      <c r="H36" s="17">
        <f>Revenues2001!G36/'Expenditures2001per pupil'!$C36</f>
        <v>894.92557928460758</v>
      </c>
      <c r="I36" s="17">
        <f>Revenues2001!H36/'Expenditures2001per pupil'!$C36</f>
        <v>4743.1040280036714</v>
      </c>
      <c r="J36" s="17">
        <f>Revenues2001!I36/'Expenditures2001per pupil'!$C36</f>
        <v>809.60303926370307</v>
      </c>
      <c r="K36" s="17">
        <f>Revenues2001!J36/'Expenditures2001per pupil'!$C36</f>
        <v>25.083828855937192</v>
      </c>
      <c r="L36" s="17">
        <f>Revenues2001!K36/'Expenditures2001per pupil'!$C36</f>
        <v>7548.1787668420166</v>
      </c>
    </row>
    <row r="37" spans="1:12" x14ac:dyDescent="0.25">
      <c r="A37" s="1" t="s">
        <v>70</v>
      </c>
      <c r="B37" s="1" t="s">
        <v>71</v>
      </c>
      <c r="C37" s="10">
        <v>8154.4840000000004</v>
      </c>
      <c r="D37" s="17">
        <f>Revenues2001!C37/$C37</f>
        <v>1274.3286025210177</v>
      </c>
      <c r="E37" s="17">
        <f>Revenues2001!D37/'Expenditures2001per pupil'!$C37</f>
        <v>254.23512634275815</v>
      </c>
      <c r="F37" s="17">
        <f>Revenues2001!E37/'Expenditures2001per pupil'!$C37</f>
        <v>1528.5637288637761</v>
      </c>
      <c r="G37" s="17">
        <f>Revenues2001!F37/'Expenditures2001per pupil'!$C37</f>
        <v>3709.758740099312</v>
      </c>
      <c r="H37" s="17">
        <f>Revenues2001!G37/'Expenditures2001per pupil'!$C37</f>
        <v>781.205436174748</v>
      </c>
      <c r="I37" s="17">
        <f>Revenues2001!H37/'Expenditures2001per pupil'!$C37</f>
        <v>4490.9641762740603</v>
      </c>
      <c r="J37" s="17">
        <f>Revenues2001!I37/'Expenditures2001per pupil'!$C37</f>
        <v>987.80854925952394</v>
      </c>
      <c r="K37" s="17">
        <f>Revenues2001!J37/'Expenditures2001per pupil'!$C37</f>
        <v>75.362902177501354</v>
      </c>
      <c r="L37" s="17">
        <f>Revenues2001!K37/'Expenditures2001per pupil'!$C37</f>
        <v>7082.6993565748608</v>
      </c>
    </row>
    <row r="38" spans="1:12" x14ac:dyDescent="0.25">
      <c r="A38" s="1" t="s">
        <v>72</v>
      </c>
      <c r="B38" s="1" t="s">
        <v>73</v>
      </c>
      <c r="C38" s="10">
        <v>4656.6100999999999</v>
      </c>
      <c r="D38" s="17">
        <f>Revenues2001!C38/$C38</f>
        <v>1833.1924654804147</v>
      </c>
      <c r="E38" s="17">
        <f>Revenues2001!D38/'Expenditures2001per pupil'!$C38</f>
        <v>307.11647298965397</v>
      </c>
      <c r="F38" s="17">
        <f>Revenues2001!E38/'Expenditures2001per pupil'!$C38</f>
        <v>2140.3089384700688</v>
      </c>
      <c r="G38" s="17">
        <f>Revenues2001!F38/'Expenditures2001per pupil'!$C38</f>
        <v>2932.0483585258726</v>
      </c>
      <c r="H38" s="17">
        <f>Revenues2001!G38/'Expenditures2001per pupil'!$C38</f>
        <v>688.76969965769763</v>
      </c>
      <c r="I38" s="17">
        <f>Revenues2001!H38/'Expenditures2001per pupil'!$C38</f>
        <v>3620.8180581835704</v>
      </c>
      <c r="J38" s="17">
        <f>Revenues2001!I38/'Expenditures2001per pupil'!$C38</f>
        <v>572.6320140052095</v>
      </c>
      <c r="K38" s="17">
        <f>Revenues2001!J38/'Expenditures2001per pupil'!$C38</f>
        <v>79.094466165419348</v>
      </c>
      <c r="L38" s="17">
        <f>Revenues2001!K38/'Expenditures2001per pupil'!$C38</f>
        <v>6412.853476824268</v>
      </c>
    </row>
    <row r="39" spans="1:12" x14ac:dyDescent="0.25">
      <c r="A39" s="1" t="s">
        <v>74</v>
      </c>
      <c r="B39" s="1" t="s">
        <v>75</v>
      </c>
      <c r="C39" s="10">
        <v>3631.4171999999999</v>
      </c>
      <c r="D39" s="17">
        <f>Revenues2001!C39/$C39</f>
        <v>687.89694007066987</v>
      </c>
      <c r="E39" s="17">
        <f>Revenues2001!D39/'Expenditures2001per pupil'!$C39</f>
        <v>236.72489352090969</v>
      </c>
      <c r="F39" s="17">
        <f>Revenues2001!E39/'Expenditures2001per pupil'!$C39</f>
        <v>924.62183359157962</v>
      </c>
      <c r="G39" s="17">
        <f>Revenues2001!F39/'Expenditures2001per pupil'!$C39</f>
        <v>4711.9053134407141</v>
      </c>
      <c r="H39" s="17">
        <f>Revenues2001!G39/'Expenditures2001per pupil'!$C39</f>
        <v>853.41105946185462</v>
      </c>
      <c r="I39" s="17">
        <f>Revenues2001!H39/'Expenditures2001per pupil'!$C39</f>
        <v>5565.3163729025691</v>
      </c>
      <c r="J39" s="17">
        <f>Revenues2001!I39/'Expenditures2001per pupil'!$C39</f>
        <v>1342.340673497939</v>
      </c>
      <c r="K39" s="17">
        <f>Revenues2001!J39/'Expenditures2001per pupil'!$C39</f>
        <v>6.4258659126249666</v>
      </c>
      <c r="L39" s="17">
        <f>Revenues2001!K39/'Expenditures2001per pupil'!$C39</f>
        <v>7838.7047459047117</v>
      </c>
    </row>
    <row r="40" spans="1:12" x14ac:dyDescent="0.25">
      <c r="A40" s="1" t="s">
        <v>76</v>
      </c>
      <c r="B40" s="1" t="s">
        <v>77</v>
      </c>
      <c r="C40" s="10">
        <v>1324.0591999999999</v>
      </c>
      <c r="D40" s="17">
        <f>Revenues2001!C40/$C40</f>
        <v>1191.8615648001239</v>
      </c>
      <c r="E40" s="17">
        <f>Revenues2001!D40/'Expenditures2001per pupil'!$C40</f>
        <v>384.46799055510513</v>
      </c>
      <c r="F40" s="17">
        <f>Revenues2001!E40/'Expenditures2001per pupil'!$C40</f>
        <v>1576.3295553552289</v>
      </c>
      <c r="G40" s="17">
        <f>Revenues2001!F40/'Expenditures2001per pupil'!$C40</f>
        <v>3782.8799497786808</v>
      </c>
      <c r="H40" s="17">
        <f>Revenues2001!G40/'Expenditures2001per pupil'!$C40</f>
        <v>1042.3161894876</v>
      </c>
      <c r="I40" s="17">
        <f>Revenues2001!H40/'Expenditures2001per pupil'!$C40</f>
        <v>4825.1961392662806</v>
      </c>
      <c r="J40" s="17">
        <f>Revenues2001!I40/'Expenditures2001per pupil'!$C40</f>
        <v>2410.9973557073581</v>
      </c>
      <c r="K40" s="17">
        <f>Revenues2001!J40/'Expenditures2001per pupil'!$C40</f>
        <v>376.27878723247426</v>
      </c>
      <c r="L40" s="17">
        <f>Revenues2001!K40/'Expenditures2001per pupil'!$C40</f>
        <v>9188.801837561341</v>
      </c>
    </row>
    <row r="41" spans="1:12" x14ac:dyDescent="0.25">
      <c r="A41" s="1" t="s">
        <v>78</v>
      </c>
      <c r="B41" s="1" t="s">
        <v>79</v>
      </c>
      <c r="C41" s="10">
        <v>260.14769999999999</v>
      </c>
      <c r="D41" s="17">
        <f>Revenues2001!C41/$C41</f>
        <v>626.99831672546031</v>
      </c>
      <c r="E41" s="17">
        <f>Revenues2001!D41/'Expenditures2001per pupil'!$C41</f>
        <v>555.68790344869467</v>
      </c>
      <c r="F41" s="17">
        <f>Revenues2001!E41/'Expenditures2001per pupil'!$C41</f>
        <v>1182.6862201741549</v>
      </c>
      <c r="G41" s="17">
        <f>Revenues2001!F41/'Expenditures2001per pupil'!$C41</f>
        <v>4922.3191287103446</v>
      </c>
      <c r="H41" s="17">
        <f>Revenues2001!G41/'Expenditures2001per pupil'!$C41</f>
        <v>1227.1525752485989</v>
      </c>
      <c r="I41" s="17">
        <f>Revenues2001!H41/'Expenditures2001per pupil'!$C41</f>
        <v>6149.4717039589432</v>
      </c>
      <c r="J41" s="17">
        <f>Revenues2001!I41/'Expenditures2001per pupil'!$C41</f>
        <v>1951.1426777941917</v>
      </c>
      <c r="K41" s="17">
        <f>Revenues2001!J41/'Expenditures2001per pupil'!$C41</f>
        <v>79.309061736851802</v>
      </c>
      <c r="L41" s="17">
        <f>Revenues2001!K41/'Expenditures2001per pupil'!$C41</f>
        <v>9362.6096636641432</v>
      </c>
    </row>
    <row r="42" spans="1:12" x14ac:dyDescent="0.25">
      <c r="A42" s="1" t="s">
        <v>80</v>
      </c>
      <c r="B42" s="1" t="s">
        <v>81</v>
      </c>
      <c r="C42" s="10">
        <v>1817.4663</v>
      </c>
      <c r="D42" s="17">
        <f>Revenues2001!C42/$C42</f>
        <v>1071.9058449666989</v>
      </c>
      <c r="E42" s="17">
        <f>Revenues2001!D42/'Expenditures2001per pupil'!$C42</f>
        <v>359.35188454388395</v>
      </c>
      <c r="F42" s="17">
        <f>Revenues2001!E42/'Expenditures2001per pupil'!$C42</f>
        <v>1431.257729510583</v>
      </c>
      <c r="G42" s="17">
        <f>Revenues2001!F42/'Expenditures2001per pupil'!$C42</f>
        <v>3617.7853751676166</v>
      </c>
      <c r="H42" s="17">
        <f>Revenues2001!G42/'Expenditures2001per pupil'!$C42</f>
        <v>877.30331506009213</v>
      </c>
      <c r="I42" s="17">
        <f>Revenues2001!H42/'Expenditures2001per pupil'!$C42</f>
        <v>4495.0886902277089</v>
      </c>
      <c r="J42" s="17">
        <f>Revenues2001!I42/'Expenditures2001per pupil'!$C42</f>
        <v>1065.3751654157218</v>
      </c>
      <c r="K42" s="17">
        <f>Revenues2001!J42/'Expenditures2001per pupil'!$C42</f>
        <v>71.662951879768002</v>
      </c>
      <c r="L42" s="17">
        <f>Revenues2001!K42/'Expenditures2001per pupil'!$C42</f>
        <v>7063.3845370337813</v>
      </c>
    </row>
    <row r="43" spans="1:12" x14ac:dyDescent="0.25">
      <c r="A43" s="1" t="s">
        <v>82</v>
      </c>
      <c r="B43" s="1" t="s">
        <v>83</v>
      </c>
      <c r="C43" s="10">
        <v>4087.2114999999999</v>
      </c>
      <c r="D43" s="17">
        <f>Revenues2001!C43/$C43</f>
        <v>2406.502658352767</v>
      </c>
      <c r="E43" s="17">
        <f>Revenues2001!D43/'Expenditures2001per pupil'!$C43</f>
        <v>397.87332757308985</v>
      </c>
      <c r="F43" s="17">
        <f>Revenues2001!E43/'Expenditures2001per pupil'!$C43</f>
        <v>2804.3759859258566</v>
      </c>
      <c r="G43" s="17">
        <f>Revenues2001!F43/'Expenditures2001per pupil'!$C43</f>
        <v>3849.7863396596922</v>
      </c>
      <c r="H43" s="17">
        <f>Revenues2001!G43/'Expenditures2001per pupil'!$C43</f>
        <v>1028.2561105536133</v>
      </c>
      <c r="I43" s="17">
        <f>Revenues2001!H43/'Expenditures2001per pupil'!$C43</f>
        <v>4878.0424502133055</v>
      </c>
      <c r="J43" s="17">
        <f>Revenues2001!I43/'Expenditures2001per pupil'!$C43</f>
        <v>1387.5702223875617</v>
      </c>
      <c r="K43" s="17">
        <f>Revenues2001!J43/'Expenditures2001per pupil'!$C43</f>
        <v>112.45556291863046</v>
      </c>
      <c r="L43" s="17">
        <f>Revenues2001!K43/'Expenditures2001per pupil'!$C43</f>
        <v>9182.4442214453538</v>
      </c>
    </row>
    <row r="44" spans="1:12" x14ac:dyDescent="0.25">
      <c r="A44" s="1" t="s">
        <v>84</v>
      </c>
      <c r="B44" s="1" t="s">
        <v>85</v>
      </c>
      <c r="C44" s="10">
        <v>1286.6286</v>
      </c>
      <c r="D44" s="17">
        <f>Revenues2001!C44/$C44</f>
        <v>1162.5758746541155</v>
      </c>
      <c r="E44" s="17">
        <f>Revenues2001!D44/'Expenditures2001per pupil'!$C44</f>
        <v>362.61726966119051</v>
      </c>
      <c r="F44" s="17">
        <f>Revenues2001!E44/'Expenditures2001per pupil'!$C44</f>
        <v>1525.193144315306</v>
      </c>
      <c r="G44" s="17">
        <f>Revenues2001!F44/'Expenditures2001per pupil'!$C44</f>
        <v>3874.3527075334714</v>
      </c>
      <c r="H44" s="17">
        <f>Revenues2001!G44/'Expenditures2001per pupil'!$C44</f>
        <v>712.1586446935811</v>
      </c>
      <c r="I44" s="17">
        <f>Revenues2001!H44/'Expenditures2001per pupil'!$C44</f>
        <v>4586.5113522270531</v>
      </c>
      <c r="J44" s="17">
        <f>Revenues2001!I44/'Expenditures2001per pupil'!$C44</f>
        <v>771.71430045935551</v>
      </c>
      <c r="K44" s="17">
        <f>Revenues2001!J44/'Expenditures2001per pupil'!$C44</f>
        <v>356.08060476815143</v>
      </c>
      <c r="L44" s="17">
        <f>Revenues2001!K44/'Expenditures2001per pupil'!$C44</f>
        <v>7239.4994017698664</v>
      </c>
    </row>
    <row r="45" spans="1:12" x14ac:dyDescent="0.25">
      <c r="A45" s="1" t="s">
        <v>86</v>
      </c>
      <c r="B45" s="1" t="s">
        <v>87</v>
      </c>
      <c r="C45" s="10">
        <v>1053.8026</v>
      </c>
      <c r="D45" s="17">
        <f>Revenues2001!C45/$C45</f>
        <v>952.42627983647037</v>
      </c>
      <c r="E45" s="17">
        <f>Revenues2001!D45/'Expenditures2001per pupil'!$C45</f>
        <v>321.09339073560835</v>
      </c>
      <c r="F45" s="17">
        <f>Revenues2001!E45/'Expenditures2001per pupil'!$C45</f>
        <v>1273.5196705720787</v>
      </c>
      <c r="G45" s="17">
        <f>Revenues2001!F45/'Expenditures2001per pupil'!$C45</f>
        <v>4001.885172801813</v>
      </c>
      <c r="H45" s="17">
        <f>Revenues2001!G45/'Expenditures2001per pupil'!$C45</f>
        <v>813.11497048878027</v>
      </c>
      <c r="I45" s="17">
        <f>Revenues2001!H45/'Expenditures2001per pupil'!$C45</f>
        <v>4815.0001432905938</v>
      </c>
      <c r="J45" s="17">
        <f>Revenues2001!I45/'Expenditures2001per pupil'!$C45</f>
        <v>1040.7952779771088</v>
      </c>
      <c r="K45" s="17">
        <f>Revenues2001!J45/'Expenditures2001per pupil'!$C45</f>
        <v>98.629079108364323</v>
      </c>
      <c r="L45" s="17">
        <f>Revenues2001!K45/'Expenditures2001per pupil'!$C45</f>
        <v>7227.9441709481462</v>
      </c>
    </row>
    <row r="46" spans="1:12" x14ac:dyDescent="0.25">
      <c r="A46" s="1" t="s">
        <v>88</v>
      </c>
      <c r="B46" s="1" t="s">
        <v>89</v>
      </c>
      <c r="C46" s="10">
        <v>1639.6158</v>
      </c>
      <c r="D46" s="17">
        <f>Revenues2001!C46/$C46</f>
        <v>3137.9749024131143</v>
      </c>
      <c r="E46" s="17">
        <f>Revenues2001!D46/'Expenditures2001per pupil'!$C46</f>
        <v>559.60457931669112</v>
      </c>
      <c r="F46" s="17">
        <f>Revenues2001!E46/'Expenditures2001per pupil'!$C46</f>
        <v>3697.5794817298051</v>
      </c>
      <c r="G46" s="17">
        <f>Revenues2001!F46/'Expenditures2001per pupil'!$C46</f>
        <v>2703.2247432599756</v>
      </c>
      <c r="H46" s="17">
        <f>Revenues2001!G46/'Expenditures2001per pupil'!$C46</f>
        <v>740.13659175521502</v>
      </c>
      <c r="I46" s="17">
        <f>Revenues2001!H46/'Expenditures2001per pupil'!$C46</f>
        <v>3443.3613350151909</v>
      </c>
      <c r="J46" s="17">
        <f>Revenues2001!I46/'Expenditures2001per pupil'!$C46</f>
        <v>946.56391454632228</v>
      </c>
      <c r="K46" s="17">
        <f>Revenues2001!J46/'Expenditures2001per pupil'!$C46</f>
        <v>40.880516033085307</v>
      </c>
      <c r="L46" s="17">
        <f>Revenues2001!K46/'Expenditures2001per pupil'!$C46</f>
        <v>8128.3852473244042</v>
      </c>
    </row>
    <row r="47" spans="1:12" x14ac:dyDescent="0.25">
      <c r="A47" s="1" t="s">
        <v>90</v>
      </c>
      <c r="B47" s="1" t="s">
        <v>91</v>
      </c>
      <c r="C47" s="10">
        <v>9311.3353999999999</v>
      </c>
      <c r="D47" s="17">
        <f>Revenues2001!C47/$C47</f>
        <v>1799.0710956454218</v>
      </c>
      <c r="E47" s="17">
        <f>Revenues2001!D47/'Expenditures2001per pupil'!$C47</f>
        <v>576.33176010392674</v>
      </c>
      <c r="F47" s="17">
        <f>Revenues2001!E47/'Expenditures2001per pupil'!$C47</f>
        <v>2375.4028557493484</v>
      </c>
      <c r="G47" s="17">
        <f>Revenues2001!F47/'Expenditures2001per pupil'!$C47</f>
        <v>3145.0052803381996</v>
      </c>
      <c r="H47" s="17">
        <f>Revenues2001!G47/'Expenditures2001per pupil'!$C47</f>
        <v>580.19424260026096</v>
      </c>
      <c r="I47" s="17">
        <f>Revenues2001!H47/'Expenditures2001per pupil'!$C47</f>
        <v>3725.1995229384602</v>
      </c>
      <c r="J47" s="17">
        <f>Revenues2001!I47/'Expenditures2001per pupil'!$C47</f>
        <v>514.46433988405136</v>
      </c>
      <c r="K47" s="17">
        <f>Revenues2001!J47/'Expenditures2001per pupil'!$C47</f>
        <v>46.94022513677254</v>
      </c>
      <c r="L47" s="17">
        <f>Revenues2001!K47/'Expenditures2001per pupil'!$C47</f>
        <v>6662.0069437086331</v>
      </c>
    </row>
    <row r="48" spans="1:12" x14ac:dyDescent="0.25">
      <c r="A48" s="1" t="s">
        <v>92</v>
      </c>
      <c r="B48" s="1" t="s">
        <v>93</v>
      </c>
      <c r="C48" s="10">
        <v>643.69929999999999</v>
      </c>
      <c r="D48" s="17">
        <f>Revenues2001!C48/$C48</f>
        <v>710.43115939383495</v>
      </c>
      <c r="E48" s="17">
        <f>Revenues2001!D48/'Expenditures2001per pupil'!$C48</f>
        <v>326.51298517801712</v>
      </c>
      <c r="F48" s="17">
        <f>Revenues2001!E48/'Expenditures2001per pupil'!$C48</f>
        <v>1036.9441445718521</v>
      </c>
      <c r="G48" s="17">
        <f>Revenues2001!F48/'Expenditures2001per pupil'!$C48</f>
        <v>3895.9883908526854</v>
      </c>
      <c r="H48" s="17">
        <f>Revenues2001!G48/'Expenditures2001per pupil'!$C48</f>
        <v>979.98790739713377</v>
      </c>
      <c r="I48" s="17">
        <f>Revenues2001!H48/'Expenditures2001per pupil'!$C48</f>
        <v>4875.9762982498196</v>
      </c>
      <c r="J48" s="17">
        <f>Revenues2001!I48/'Expenditures2001per pupil'!$C48</f>
        <v>609.46182479925028</v>
      </c>
      <c r="K48" s="17">
        <f>Revenues2001!J48/'Expenditures2001per pupil'!$C48</f>
        <v>115.42603821380574</v>
      </c>
      <c r="L48" s="17">
        <f>Revenues2001!K48/'Expenditures2001per pupil'!$C48</f>
        <v>6637.8083058347265</v>
      </c>
    </row>
    <row r="49" spans="1:12" x14ac:dyDescent="0.25">
      <c r="A49" s="1" t="s">
        <v>94</v>
      </c>
      <c r="B49" s="1" t="s">
        <v>95</v>
      </c>
      <c r="C49" s="10">
        <v>1000.2272</v>
      </c>
      <c r="D49" s="17">
        <f>Revenues2001!C49/$C49</f>
        <v>929.84120007934189</v>
      </c>
      <c r="E49" s="17">
        <f>Revenues2001!D49/'Expenditures2001per pupil'!$C49</f>
        <v>298.49469200597622</v>
      </c>
      <c r="F49" s="17">
        <f>Revenues2001!E49/'Expenditures2001per pupil'!$C49</f>
        <v>1228.3358920853182</v>
      </c>
      <c r="G49" s="17">
        <f>Revenues2001!F49/'Expenditures2001per pupil'!$C49</f>
        <v>4167.549132837019</v>
      </c>
      <c r="H49" s="17">
        <f>Revenues2001!G49/'Expenditures2001per pupil'!$C49</f>
        <v>961.37271611889742</v>
      </c>
      <c r="I49" s="17">
        <f>Revenues2001!H49/'Expenditures2001per pupil'!$C49</f>
        <v>5128.9218489559171</v>
      </c>
      <c r="J49" s="17">
        <f>Revenues2001!I49/'Expenditures2001per pupil'!$C49</f>
        <v>1331.7802495273074</v>
      </c>
      <c r="K49" s="17">
        <f>Revenues2001!J49/'Expenditures2001per pupil'!$C49</f>
        <v>106.02334149681191</v>
      </c>
      <c r="L49" s="17">
        <f>Revenues2001!K49/'Expenditures2001per pupil'!$C49</f>
        <v>7795.0613320653547</v>
      </c>
    </row>
    <row r="50" spans="1:12" x14ac:dyDescent="0.25">
      <c r="A50" s="1" t="s">
        <v>96</v>
      </c>
      <c r="B50" s="1" t="s">
        <v>97</v>
      </c>
      <c r="C50" s="10">
        <v>434.6789</v>
      </c>
      <c r="D50" s="17">
        <f>Revenues2001!C50/$C50</f>
        <v>344.04499505266995</v>
      </c>
      <c r="E50" s="17">
        <f>Revenues2001!D50/'Expenditures2001per pupil'!$C50</f>
        <v>382.20173557998788</v>
      </c>
      <c r="F50" s="17">
        <f>Revenues2001!E50/'Expenditures2001per pupil'!$C50</f>
        <v>726.24673063265777</v>
      </c>
      <c r="G50" s="17">
        <f>Revenues2001!F50/'Expenditures2001per pupil'!$C50</f>
        <v>4238.8968040546715</v>
      </c>
      <c r="H50" s="17">
        <f>Revenues2001!G50/'Expenditures2001per pupil'!$C50</f>
        <v>937.62409447525556</v>
      </c>
      <c r="I50" s="17">
        <f>Revenues2001!H50/'Expenditures2001per pupil'!$C50</f>
        <v>5176.5208985299269</v>
      </c>
      <c r="J50" s="17">
        <f>Revenues2001!I50/'Expenditures2001per pupil'!$C50</f>
        <v>806.53944785449676</v>
      </c>
      <c r="K50" s="17">
        <f>Revenues2001!J50/'Expenditures2001per pupil'!$C50</f>
        <v>21.429611605256202</v>
      </c>
      <c r="L50" s="17">
        <f>Revenues2001!K50/'Expenditures2001per pupil'!$C50</f>
        <v>6730.7366886223372</v>
      </c>
    </row>
    <row r="51" spans="1:12" x14ac:dyDescent="0.25">
      <c r="A51" s="1" t="s">
        <v>98</v>
      </c>
      <c r="B51" s="1" t="s">
        <v>99</v>
      </c>
      <c r="C51" s="10">
        <v>1745.8352</v>
      </c>
      <c r="D51" s="17">
        <f>Revenues2001!C51/$C51</f>
        <v>988.22290901225961</v>
      </c>
      <c r="E51" s="17">
        <f>Revenues2001!D51/'Expenditures2001per pupil'!$C51</f>
        <v>452.87546041000894</v>
      </c>
      <c r="F51" s="17">
        <f>Revenues2001!E51/'Expenditures2001per pupil'!$C51</f>
        <v>1441.0983694222684</v>
      </c>
      <c r="G51" s="17">
        <f>Revenues2001!F51/'Expenditures2001per pupil'!$C51</f>
        <v>3913.8751469783633</v>
      </c>
      <c r="H51" s="17">
        <f>Revenues2001!G51/'Expenditures2001per pupil'!$C51</f>
        <v>784.22719395278568</v>
      </c>
      <c r="I51" s="17">
        <f>Revenues2001!H51/'Expenditures2001per pupil'!$C51</f>
        <v>4698.1023409311492</v>
      </c>
      <c r="J51" s="17">
        <f>Revenues2001!I51/'Expenditures2001per pupil'!$C51</f>
        <v>786.95272039422741</v>
      </c>
      <c r="K51" s="17">
        <f>Revenues2001!J51/'Expenditures2001per pupil'!$C51</f>
        <v>284.9386356742034</v>
      </c>
      <c r="L51" s="17">
        <f>Revenues2001!K51/'Expenditures2001per pupil'!$C51</f>
        <v>7211.0920664218474</v>
      </c>
    </row>
    <row r="52" spans="1:12" x14ac:dyDescent="0.25">
      <c r="A52" s="1" t="s">
        <v>100</v>
      </c>
      <c r="B52" s="1" t="s">
        <v>101</v>
      </c>
      <c r="C52" s="10">
        <v>2001.7692999999999</v>
      </c>
      <c r="D52" s="17">
        <f>Revenues2001!C52/$C52</f>
        <v>1544.0979237717354</v>
      </c>
      <c r="E52" s="17">
        <f>Revenues2001!D52/'Expenditures2001per pupil'!$C52</f>
        <v>351.43990368920134</v>
      </c>
      <c r="F52" s="17">
        <f>Revenues2001!E52/'Expenditures2001per pupil'!$C52</f>
        <v>1895.5378274609368</v>
      </c>
      <c r="G52" s="17">
        <f>Revenues2001!F52/'Expenditures2001per pupil'!$C52</f>
        <v>3109.7209853303275</v>
      </c>
      <c r="H52" s="17">
        <f>Revenues2001!G52/'Expenditures2001per pupil'!$C52</f>
        <v>665.85488647468026</v>
      </c>
      <c r="I52" s="17">
        <f>Revenues2001!H52/'Expenditures2001per pupil'!$C52</f>
        <v>3775.5758718050079</v>
      </c>
      <c r="J52" s="17">
        <f>Revenues2001!I52/'Expenditures2001per pupil'!$C52</f>
        <v>732.56584062908757</v>
      </c>
      <c r="K52" s="17">
        <f>Revenues2001!J52/'Expenditures2001per pupil'!$C52</f>
        <v>75.897087641418011</v>
      </c>
      <c r="L52" s="17">
        <f>Revenues2001!K52/'Expenditures2001per pupil'!$C52</f>
        <v>6479.5766275364504</v>
      </c>
    </row>
    <row r="53" spans="1:12" x14ac:dyDescent="0.25">
      <c r="A53" s="1" t="s">
        <v>102</v>
      </c>
      <c r="B53" s="1" t="s">
        <v>103</v>
      </c>
      <c r="C53" s="10">
        <v>1073.0775000000001</v>
      </c>
      <c r="D53" s="17">
        <f>Revenues2001!C53/$C53</f>
        <v>680.71521395239392</v>
      </c>
      <c r="E53" s="17">
        <f>Revenues2001!D53/'Expenditures2001per pupil'!$C53</f>
        <v>310.81277913291444</v>
      </c>
      <c r="F53" s="17">
        <f>Revenues2001!E53/'Expenditures2001per pupil'!$C53</f>
        <v>991.52799308530814</v>
      </c>
      <c r="G53" s="17">
        <f>Revenues2001!F53/'Expenditures2001per pupil'!$C53</f>
        <v>4922.4077478094541</v>
      </c>
      <c r="H53" s="17">
        <f>Revenues2001!G53/'Expenditures2001per pupil'!$C53</f>
        <v>743.97309607181217</v>
      </c>
      <c r="I53" s="17">
        <f>Revenues2001!H53/'Expenditures2001per pupil'!$C53</f>
        <v>5666.3808438812666</v>
      </c>
      <c r="J53" s="17">
        <f>Revenues2001!I53/'Expenditures2001per pupil'!$C53</f>
        <v>1114.4061728999068</v>
      </c>
      <c r="K53" s="17">
        <f>Revenues2001!J53/'Expenditures2001per pupil'!$C53</f>
        <v>76.740030426506934</v>
      </c>
      <c r="L53" s="17">
        <f>Revenues2001!K53/'Expenditures2001per pupil'!$C53</f>
        <v>7849.0550402929875</v>
      </c>
    </row>
    <row r="54" spans="1:12" x14ac:dyDescent="0.25">
      <c r="A54" s="1" t="s">
        <v>104</v>
      </c>
      <c r="B54" s="1" t="s">
        <v>105</v>
      </c>
      <c r="C54" s="10">
        <v>438.7473</v>
      </c>
      <c r="D54" s="17">
        <f>Revenues2001!C54/$C54</f>
        <v>1607.2836231698748</v>
      </c>
      <c r="E54" s="17">
        <f>Revenues2001!D54/'Expenditures2001per pupil'!$C54</f>
        <v>575.21767085518252</v>
      </c>
      <c r="F54" s="17">
        <f>Revenues2001!E54/'Expenditures2001per pupil'!$C54</f>
        <v>2182.5012940250572</v>
      </c>
      <c r="G54" s="17">
        <f>Revenues2001!F54/'Expenditures2001per pupil'!$C54</f>
        <v>3801.6758165805236</v>
      </c>
      <c r="H54" s="17">
        <f>Revenues2001!G54/'Expenditures2001per pupil'!$C54</f>
        <v>1020.8022704641151</v>
      </c>
      <c r="I54" s="17">
        <f>Revenues2001!H54/'Expenditures2001per pupil'!$C54</f>
        <v>4822.4780870446384</v>
      </c>
      <c r="J54" s="17">
        <f>Revenues2001!I54/'Expenditures2001per pupil'!$C54</f>
        <v>1033.2771050670854</v>
      </c>
      <c r="K54" s="17">
        <f>Revenues2001!J54/'Expenditures2001per pupil'!$C54</f>
        <v>124.41501064507976</v>
      </c>
      <c r="L54" s="17">
        <f>Revenues2001!K54/'Expenditures2001per pupil'!$C54</f>
        <v>8162.6714967818607</v>
      </c>
    </row>
    <row r="55" spans="1:12" x14ac:dyDescent="0.25">
      <c r="A55" s="1" t="s">
        <v>106</v>
      </c>
      <c r="B55" s="1" t="s">
        <v>107</v>
      </c>
      <c r="C55" s="10">
        <v>1947.0446999999999</v>
      </c>
      <c r="D55" s="17">
        <f>Revenues2001!C55/$C55</f>
        <v>2290.9177945426727</v>
      </c>
      <c r="E55" s="17">
        <f>Revenues2001!D55/'Expenditures2001per pupil'!$C55</f>
        <v>279.25054827965687</v>
      </c>
      <c r="F55" s="17">
        <f>Revenues2001!E55/'Expenditures2001per pupil'!$C55</f>
        <v>2570.16834282233</v>
      </c>
      <c r="G55" s="17">
        <f>Revenues2001!F55/'Expenditures2001per pupil'!$C55</f>
        <v>2753.7036001279275</v>
      </c>
      <c r="H55" s="17">
        <f>Revenues2001!G55/'Expenditures2001per pupil'!$C55</f>
        <v>615.56390051034771</v>
      </c>
      <c r="I55" s="17">
        <f>Revenues2001!H55/'Expenditures2001per pupil'!$C55</f>
        <v>3369.2675006382751</v>
      </c>
      <c r="J55" s="17">
        <f>Revenues2001!I55/'Expenditures2001per pupil'!$C55</f>
        <v>420.86585890914574</v>
      </c>
      <c r="K55" s="17">
        <f>Revenues2001!J55/'Expenditures2001per pupil'!$C55</f>
        <v>74.998088128125673</v>
      </c>
      <c r="L55" s="17">
        <f>Revenues2001!K55/'Expenditures2001per pupil'!$C55</f>
        <v>6435.2997904978765</v>
      </c>
    </row>
    <row r="56" spans="1:12" x14ac:dyDescent="0.25">
      <c r="A56" s="1" t="s">
        <v>108</v>
      </c>
      <c r="B56" s="1" t="s">
        <v>109</v>
      </c>
      <c r="C56" s="10">
        <v>2357.4198000000001</v>
      </c>
      <c r="D56" s="17">
        <f>Revenues2001!C56/$C56</f>
        <v>741.42631278485067</v>
      </c>
      <c r="E56" s="17">
        <f>Revenues2001!D56/'Expenditures2001per pupil'!$C56</f>
        <v>216.43988482662272</v>
      </c>
      <c r="F56" s="17">
        <f>Revenues2001!E56/'Expenditures2001per pupil'!$C56</f>
        <v>957.86619761147335</v>
      </c>
      <c r="G56" s="17">
        <f>Revenues2001!F56/'Expenditures2001per pupil'!$C56</f>
        <v>4124.5110438115435</v>
      </c>
      <c r="H56" s="17">
        <f>Revenues2001!G56/'Expenditures2001per pupil'!$C56</f>
        <v>814.68875844684089</v>
      </c>
      <c r="I56" s="17">
        <f>Revenues2001!H56/'Expenditures2001per pupil'!$C56</f>
        <v>4939.1998022583839</v>
      </c>
      <c r="J56" s="17">
        <f>Revenues2001!I56/'Expenditures2001per pupil'!$C56</f>
        <v>885.6834408534279</v>
      </c>
      <c r="K56" s="17">
        <f>Revenues2001!J56/'Expenditures2001per pupil'!$C56</f>
        <v>10.105582382908635</v>
      </c>
      <c r="L56" s="17">
        <f>Revenues2001!K56/'Expenditures2001per pupil'!$C56</f>
        <v>6792.8550231061936</v>
      </c>
    </row>
    <row r="57" spans="1:12" x14ac:dyDescent="0.25">
      <c r="A57" s="1" t="s">
        <v>110</v>
      </c>
      <c r="B57" s="1" t="s">
        <v>111</v>
      </c>
      <c r="C57" s="10">
        <v>588.76919999999996</v>
      </c>
      <c r="D57" s="17">
        <f>Revenues2001!C57/$C57</f>
        <v>997.55461053329577</v>
      </c>
      <c r="E57" s="17">
        <f>Revenues2001!D57/'Expenditures2001per pupil'!$C57</f>
        <v>442.40821360899992</v>
      </c>
      <c r="F57" s="17">
        <f>Revenues2001!E57/'Expenditures2001per pupil'!$C57</f>
        <v>1439.9628241422956</v>
      </c>
      <c r="G57" s="17">
        <f>Revenues2001!F57/'Expenditures2001per pupil'!$C57</f>
        <v>3765.7489556179235</v>
      </c>
      <c r="H57" s="17">
        <f>Revenues2001!G57/'Expenditures2001per pupil'!$C57</f>
        <v>999.75903970520221</v>
      </c>
      <c r="I57" s="17">
        <f>Revenues2001!H57/'Expenditures2001per pupil'!$C57</f>
        <v>4765.5079953231252</v>
      </c>
      <c r="J57" s="17">
        <f>Revenues2001!I57/'Expenditures2001per pupil'!$C57</f>
        <v>573.96589359633629</v>
      </c>
      <c r="K57" s="17">
        <f>Revenues2001!J57/'Expenditures2001per pupil'!$C57</f>
        <v>143.78979063442858</v>
      </c>
      <c r="L57" s="17">
        <f>Revenues2001!K57/'Expenditures2001per pupil'!$C57</f>
        <v>6923.2265036961853</v>
      </c>
    </row>
    <row r="58" spans="1:12" x14ac:dyDescent="0.25">
      <c r="A58" s="1" t="s">
        <v>112</v>
      </c>
      <c r="B58" s="1" t="s">
        <v>113</v>
      </c>
      <c r="C58" s="10">
        <v>28982.5052</v>
      </c>
      <c r="D58" s="17">
        <f>Revenues2001!C58/$C58</f>
        <v>4265.6250454153287</v>
      </c>
      <c r="E58" s="17">
        <f>Revenues2001!D58/'Expenditures2001per pupil'!$C58</f>
        <v>433.69236728369498</v>
      </c>
      <c r="F58" s="17">
        <f>Revenues2001!E58/'Expenditures2001per pupil'!$C58</f>
        <v>4699.3174126990234</v>
      </c>
      <c r="G58" s="17">
        <f>Revenues2001!F58/'Expenditures2001per pupil'!$C58</f>
        <v>2031.3584900176263</v>
      </c>
      <c r="H58" s="17">
        <f>Revenues2001!G58/'Expenditures2001per pupil'!$C58</f>
        <v>519.21819960546418</v>
      </c>
      <c r="I58" s="17">
        <f>Revenues2001!H58/'Expenditures2001per pupil'!$C58</f>
        <v>2550.5766896230903</v>
      </c>
      <c r="J58" s="17">
        <f>Revenues2001!I58/'Expenditures2001per pupil'!$C58</f>
        <v>567.34678581201467</v>
      </c>
      <c r="K58" s="17">
        <f>Revenues2001!J58/'Expenditures2001per pupil'!$C58</f>
        <v>52.34405340501759</v>
      </c>
      <c r="L58" s="17">
        <f>Revenues2001!K58/'Expenditures2001per pupil'!$C58</f>
        <v>7869.5849415391467</v>
      </c>
    </row>
    <row r="59" spans="1:12" x14ac:dyDescent="0.25">
      <c r="A59" s="1" t="s">
        <v>114</v>
      </c>
      <c r="B59" s="1" t="s">
        <v>115</v>
      </c>
      <c r="C59" s="10">
        <v>2197.7876999999999</v>
      </c>
      <c r="D59" s="17">
        <f>Revenues2001!C59/$C59</f>
        <v>976.08678945650672</v>
      </c>
      <c r="E59" s="17">
        <f>Revenues2001!D59/'Expenditures2001per pupil'!$C59</f>
        <v>301.1643071803523</v>
      </c>
      <c r="F59" s="17">
        <f>Revenues2001!E59/'Expenditures2001per pupil'!$C59</f>
        <v>1277.2510966368591</v>
      </c>
      <c r="G59" s="17">
        <f>Revenues2001!F59/'Expenditures2001per pupil'!$C59</f>
        <v>3726.0705390243111</v>
      </c>
      <c r="H59" s="17">
        <f>Revenues2001!G59/'Expenditures2001per pupil'!$C59</f>
        <v>801.34331901120402</v>
      </c>
      <c r="I59" s="17">
        <f>Revenues2001!H59/'Expenditures2001per pupil'!$C59</f>
        <v>4527.4138580355147</v>
      </c>
      <c r="J59" s="17">
        <f>Revenues2001!I59/'Expenditures2001per pupil'!$C59</f>
        <v>1136.2049164257312</v>
      </c>
      <c r="K59" s="17">
        <f>Revenues2001!J59/'Expenditures2001per pupil'!$C59</f>
        <v>86.902329101213923</v>
      </c>
      <c r="L59" s="17">
        <f>Revenues2001!K59/'Expenditures2001per pupil'!$C59</f>
        <v>7027.7722001993197</v>
      </c>
    </row>
    <row r="60" spans="1:12" x14ac:dyDescent="0.25">
      <c r="A60" s="1" t="s">
        <v>116</v>
      </c>
      <c r="B60" s="1" t="s">
        <v>117</v>
      </c>
      <c r="C60" s="10">
        <v>6251.3744999999999</v>
      </c>
      <c r="D60" s="17">
        <f>Revenues2001!C60/$C60</f>
        <v>1145.2924344878074</v>
      </c>
      <c r="E60" s="17">
        <f>Revenues2001!D60/'Expenditures2001per pupil'!$C60</f>
        <v>305.30897485025093</v>
      </c>
      <c r="F60" s="17">
        <f>Revenues2001!E60/'Expenditures2001per pupil'!$C60</f>
        <v>1450.6014093380584</v>
      </c>
      <c r="G60" s="17">
        <f>Revenues2001!F60/'Expenditures2001per pupil'!$C60</f>
        <v>4056.8211039028297</v>
      </c>
      <c r="H60" s="17">
        <f>Revenues2001!G60/'Expenditures2001per pupil'!$C60</f>
        <v>867.0131344714672</v>
      </c>
      <c r="I60" s="17">
        <f>Revenues2001!H60/'Expenditures2001per pupil'!$C60</f>
        <v>4923.8342383742965</v>
      </c>
      <c r="J60" s="17">
        <f>Revenues2001!I60/'Expenditures2001per pupil'!$C60</f>
        <v>1152.5364253893285</v>
      </c>
      <c r="K60" s="17">
        <f>Revenues2001!J60/'Expenditures2001per pupil'!$C60</f>
        <v>28.774222373015728</v>
      </c>
      <c r="L60" s="17">
        <f>Revenues2001!K60/'Expenditures2001per pupil'!$C60</f>
        <v>7555.7462954746989</v>
      </c>
    </row>
    <row r="61" spans="1:12" x14ac:dyDescent="0.25">
      <c r="A61" s="1" t="s">
        <v>118</v>
      </c>
      <c r="B61" s="1" t="s">
        <v>119</v>
      </c>
      <c r="C61" s="10">
        <v>2184.5412999999999</v>
      </c>
      <c r="D61" s="17">
        <f>Revenues2001!C61/$C61</f>
        <v>3010.236991170641</v>
      </c>
      <c r="E61" s="17">
        <f>Revenues2001!D61/'Expenditures2001per pupil'!$C61</f>
        <v>427.37634669575715</v>
      </c>
      <c r="F61" s="17">
        <f>Revenues2001!E61/'Expenditures2001per pupil'!$C61</f>
        <v>3437.6133378663981</v>
      </c>
      <c r="G61" s="17">
        <f>Revenues2001!F61/'Expenditures2001per pupil'!$C61</f>
        <v>2147.9126991098774</v>
      </c>
      <c r="H61" s="17">
        <f>Revenues2001!G61/'Expenditures2001per pupil'!$C61</f>
        <v>514.81544889995916</v>
      </c>
      <c r="I61" s="17">
        <f>Revenues2001!H61/'Expenditures2001per pupil'!$C61</f>
        <v>2662.7281480098363</v>
      </c>
      <c r="J61" s="17">
        <f>Revenues2001!I61/'Expenditures2001per pupil'!$C61</f>
        <v>185.91301066269611</v>
      </c>
      <c r="K61" s="17">
        <f>Revenues2001!J61/'Expenditures2001per pupil'!$C61</f>
        <v>39.088453031306848</v>
      </c>
      <c r="L61" s="17">
        <f>Revenues2001!K61/'Expenditures2001per pupil'!$C61</f>
        <v>6325.3429495702376</v>
      </c>
    </row>
    <row r="62" spans="1:12" x14ac:dyDescent="0.25">
      <c r="A62" s="1" t="s">
        <v>120</v>
      </c>
      <c r="B62" s="1" t="s">
        <v>121</v>
      </c>
      <c r="C62" s="10">
        <v>820.42780000000005</v>
      </c>
      <c r="D62" s="17">
        <f>Revenues2001!C62/$C62</f>
        <v>1887.3063784528024</v>
      </c>
      <c r="E62" s="17">
        <f>Revenues2001!D62/'Expenditures2001per pupil'!$C62</f>
        <v>525.44414024000639</v>
      </c>
      <c r="F62" s="17">
        <f>Revenues2001!E62/'Expenditures2001per pupil'!$C62</f>
        <v>2412.7505186928088</v>
      </c>
      <c r="G62" s="17">
        <f>Revenues2001!F62/'Expenditures2001per pupil'!$C62</f>
        <v>3591.7261701760958</v>
      </c>
      <c r="H62" s="17">
        <f>Revenues2001!G62/'Expenditures2001per pupil'!$C62</f>
        <v>1248.4768190448931</v>
      </c>
      <c r="I62" s="17">
        <f>Revenues2001!H62/'Expenditures2001per pupil'!$C62</f>
        <v>4840.2029892209885</v>
      </c>
      <c r="J62" s="17">
        <f>Revenues2001!I62/'Expenditures2001per pupil'!$C62</f>
        <v>888.18456663706422</v>
      </c>
      <c r="K62" s="17">
        <f>Revenues2001!J62/'Expenditures2001per pupil'!$C62</f>
        <v>88.272301353025824</v>
      </c>
      <c r="L62" s="17">
        <f>Revenues2001!K62/'Expenditures2001per pupil'!$C62</f>
        <v>8229.4103759038881</v>
      </c>
    </row>
    <row r="63" spans="1:12" x14ac:dyDescent="0.25">
      <c r="A63" s="1" t="s">
        <v>122</v>
      </c>
      <c r="B63" s="1" t="s">
        <v>123</v>
      </c>
      <c r="C63" s="10">
        <v>5293.0869000000002</v>
      </c>
      <c r="D63" s="17">
        <f>Revenues2001!C63/$C63</f>
        <v>2167.4670805045726</v>
      </c>
      <c r="E63" s="17">
        <f>Revenues2001!D63/'Expenditures2001per pupil'!$C63</f>
        <v>318.31010180467661</v>
      </c>
      <c r="F63" s="17">
        <f>Revenues2001!E63/'Expenditures2001per pupil'!$C63</f>
        <v>2485.7771823092494</v>
      </c>
      <c r="G63" s="17">
        <f>Revenues2001!F63/'Expenditures2001per pupil'!$C63</f>
        <v>2691.5498024413691</v>
      </c>
      <c r="H63" s="17">
        <f>Revenues2001!G63/'Expenditures2001per pupil'!$C63</f>
        <v>596.29145140239405</v>
      </c>
      <c r="I63" s="17">
        <f>Revenues2001!H63/'Expenditures2001per pupil'!$C63</f>
        <v>3287.8412538437633</v>
      </c>
      <c r="J63" s="17">
        <f>Revenues2001!I63/'Expenditures2001per pupil'!$C63</f>
        <v>467.3960520088948</v>
      </c>
      <c r="K63" s="17">
        <f>Revenues2001!J63/'Expenditures2001per pupil'!$C63</f>
        <v>75.017270167999698</v>
      </c>
      <c r="L63" s="17">
        <f>Revenues2001!K63/'Expenditures2001per pupil'!$C63</f>
        <v>6316.0317583299075</v>
      </c>
    </row>
    <row r="64" spans="1:12" x14ac:dyDescent="0.25">
      <c r="A64" s="1" t="s">
        <v>124</v>
      </c>
      <c r="B64" s="1" t="s">
        <v>125</v>
      </c>
      <c r="C64" s="10">
        <v>722.40520000000004</v>
      </c>
      <c r="D64" s="17">
        <f>Revenues2001!C64/$C64</f>
        <v>1246.1200168548066</v>
      </c>
      <c r="E64" s="17">
        <f>Revenues2001!D64/'Expenditures2001per pupil'!$C64</f>
        <v>413.03686629055267</v>
      </c>
      <c r="F64" s="17">
        <f>Revenues2001!E64/'Expenditures2001per pupil'!$C64</f>
        <v>1659.1568831453594</v>
      </c>
      <c r="G64" s="17">
        <f>Revenues2001!F64/'Expenditures2001per pupil'!$C64</f>
        <v>4425.3861960019112</v>
      </c>
      <c r="H64" s="17">
        <f>Revenues2001!G64/'Expenditures2001per pupil'!$C64</f>
        <v>933.14104051299728</v>
      </c>
      <c r="I64" s="17">
        <f>Revenues2001!H64/'Expenditures2001per pupil'!$C64</f>
        <v>5358.5272365149085</v>
      </c>
      <c r="J64" s="17">
        <f>Revenues2001!I64/'Expenditures2001per pupil'!$C64</f>
        <v>1261.5938672645214</v>
      </c>
      <c r="K64" s="17">
        <f>Revenues2001!J64/'Expenditures2001per pupil'!$C64</f>
        <v>106.54617380938009</v>
      </c>
      <c r="L64" s="17">
        <f>Revenues2001!K64/'Expenditures2001per pupil'!$C64</f>
        <v>8385.8241607341697</v>
      </c>
    </row>
    <row r="65" spans="1:12" x14ac:dyDescent="0.25">
      <c r="A65" s="1" t="s">
        <v>126</v>
      </c>
      <c r="B65" s="1" t="s">
        <v>127</v>
      </c>
      <c r="C65" s="10">
        <v>445.86290000000002</v>
      </c>
      <c r="D65" s="17">
        <f>Revenues2001!C65/$C65</f>
        <v>1846.8629033723146</v>
      </c>
      <c r="E65" s="17">
        <f>Revenues2001!D65/'Expenditures2001per pupil'!$C65</f>
        <v>378.05679728006072</v>
      </c>
      <c r="F65" s="17">
        <f>Revenues2001!E65/'Expenditures2001per pupil'!$C65</f>
        <v>2224.9197006523755</v>
      </c>
      <c r="G65" s="17">
        <f>Revenues2001!F65/'Expenditures2001per pupil'!$C65</f>
        <v>3785.9036937139194</v>
      </c>
      <c r="H65" s="17">
        <f>Revenues2001!G65/'Expenditures2001per pupil'!$C65</f>
        <v>882.0213343608541</v>
      </c>
      <c r="I65" s="17">
        <f>Revenues2001!H65/'Expenditures2001per pupil'!$C65</f>
        <v>4667.9250280747738</v>
      </c>
      <c r="J65" s="17">
        <f>Revenues2001!I65/'Expenditures2001per pupil'!$C65</f>
        <v>2048.9223481029703</v>
      </c>
      <c r="K65" s="17">
        <f>Revenues2001!J65/'Expenditures2001per pupil'!$C65</f>
        <v>61.116253449210511</v>
      </c>
      <c r="L65" s="17">
        <f>Revenues2001!K65/'Expenditures2001per pupil'!$C65</f>
        <v>9002.88333027933</v>
      </c>
    </row>
    <row r="66" spans="1:12" x14ac:dyDescent="0.25">
      <c r="A66" s="1" t="s">
        <v>128</v>
      </c>
      <c r="B66" s="1" t="s">
        <v>129</v>
      </c>
      <c r="C66" s="10">
        <v>1291.4784</v>
      </c>
      <c r="D66" s="17">
        <f>Revenues2001!C66/$C66</f>
        <v>1776.2109610195571</v>
      </c>
      <c r="E66" s="17">
        <f>Revenues2001!D66/'Expenditures2001per pupil'!$C66</f>
        <v>335.32667677601108</v>
      </c>
      <c r="F66" s="17">
        <f>Revenues2001!E66/'Expenditures2001per pupil'!$C66</f>
        <v>2111.5376377955681</v>
      </c>
      <c r="G66" s="17">
        <f>Revenues2001!F66/'Expenditures2001per pupil'!$C66</f>
        <v>3446.1954609538961</v>
      </c>
      <c r="H66" s="17">
        <f>Revenues2001!G66/'Expenditures2001per pupil'!$C66</f>
        <v>614.84854876395934</v>
      </c>
      <c r="I66" s="17">
        <f>Revenues2001!H66/'Expenditures2001per pupil'!$C66</f>
        <v>4061.0440097178553</v>
      </c>
      <c r="J66" s="17">
        <f>Revenues2001!I66/'Expenditures2001per pupil'!$C66</f>
        <v>482.13714608002732</v>
      </c>
      <c r="K66" s="17">
        <f>Revenues2001!J66/'Expenditures2001per pupil'!$C66</f>
        <v>40.229282967489041</v>
      </c>
      <c r="L66" s="17">
        <f>Revenues2001!K66/'Expenditures2001per pupil'!$C66</f>
        <v>6694.9480765609396</v>
      </c>
    </row>
    <row r="67" spans="1:12" x14ac:dyDescent="0.25">
      <c r="A67" s="1" t="s">
        <v>130</v>
      </c>
      <c r="B67" s="1" t="s">
        <v>131</v>
      </c>
      <c r="C67" s="10">
        <v>2148.9016000000001</v>
      </c>
      <c r="D67" s="17">
        <f>Revenues2001!C67/$C67</f>
        <v>1445.9248110755746</v>
      </c>
      <c r="E67" s="17">
        <f>Revenues2001!D67/'Expenditures2001per pupil'!$C67</f>
        <v>330.59773886342674</v>
      </c>
      <c r="F67" s="17">
        <f>Revenues2001!E67/'Expenditures2001per pupil'!$C67</f>
        <v>1776.5225499390012</v>
      </c>
      <c r="G67" s="17">
        <f>Revenues2001!F67/'Expenditures2001per pupil'!$C67</f>
        <v>3519.7293352101369</v>
      </c>
      <c r="H67" s="17">
        <f>Revenues2001!G67/'Expenditures2001per pupil'!$C67</f>
        <v>711.57801269262427</v>
      </c>
      <c r="I67" s="17">
        <f>Revenues2001!H67/'Expenditures2001per pupil'!$C67</f>
        <v>4231.3073479027616</v>
      </c>
      <c r="J67" s="17">
        <f>Revenues2001!I67/'Expenditures2001per pupil'!$C67</f>
        <v>588.53744629349239</v>
      </c>
      <c r="K67" s="17">
        <f>Revenues2001!J67/'Expenditures2001per pupil'!$C67</f>
        <v>391.07619446139364</v>
      </c>
      <c r="L67" s="17">
        <f>Revenues2001!K67/'Expenditures2001per pupil'!$C67</f>
        <v>6987.4435385966481</v>
      </c>
    </row>
    <row r="68" spans="1:12" x14ac:dyDescent="0.25">
      <c r="A68" s="1" t="s">
        <v>132</v>
      </c>
      <c r="B68" s="1" t="s">
        <v>133</v>
      </c>
      <c r="C68" s="10">
        <v>1846.7847999999999</v>
      </c>
      <c r="D68" s="17">
        <f>Revenues2001!C68/$C68</f>
        <v>1753.7439771000934</v>
      </c>
      <c r="E68" s="17">
        <f>Revenues2001!D68/'Expenditures2001per pupil'!$C68</f>
        <v>464.61078193842621</v>
      </c>
      <c r="F68" s="17">
        <f>Revenues2001!E68/'Expenditures2001per pupil'!$C68</f>
        <v>2218.3547590385197</v>
      </c>
      <c r="G68" s="17">
        <f>Revenues2001!F68/'Expenditures2001per pupil'!$C68</f>
        <v>3105.8967996704328</v>
      </c>
      <c r="H68" s="17">
        <f>Revenues2001!G68/'Expenditures2001per pupil'!$C68</f>
        <v>544.40228227999296</v>
      </c>
      <c r="I68" s="17">
        <f>Revenues2001!H68/'Expenditures2001per pupil'!$C68</f>
        <v>3650.2990819504257</v>
      </c>
      <c r="J68" s="17">
        <f>Revenues2001!I68/'Expenditures2001per pupil'!$C68</f>
        <v>686.69573737015821</v>
      </c>
      <c r="K68" s="17">
        <f>Revenues2001!J68/'Expenditures2001per pupil'!$C68</f>
        <v>10.057479355472278</v>
      </c>
      <c r="L68" s="17">
        <f>Revenues2001!K68/'Expenditures2001per pupil'!$C68</f>
        <v>6565.4070577145758</v>
      </c>
    </row>
    <row r="69" spans="1:12" x14ac:dyDescent="0.25">
      <c r="A69" s="1" t="s">
        <v>134</v>
      </c>
      <c r="B69" s="1" t="s">
        <v>135</v>
      </c>
      <c r="C69" s="10">
        <v>3284.4778999999999</v>
      </c>
      <c r="D69" s="17">
        <f>Revenues2001!C69/$C69</f>
        <v>1175.3292174686271</v>
      </c>
      <c r="E69" s="17">
        <f>Revenues2001!D69/'Expenditures2001per pupil'!$C69</f>
        <v>449.86432090165687</v>
      </c>
      <c r="F69" s="17">
        <f>Revenues2001!E69/'Expenditures2001per pupil'!$C69</f>
        <v>1625.1935383702842</v>
      </c>
      <c r="G69" s="17">
        <f>Revenues2001!F69/'Expenditures2001per pupil'!$C69</f>
        <v>3523.7566981345803</v>
      </c>
      <c r="H69" s="17">
        <f>Revenues2001!G69/'Expenditures2001per pupil'!$C69</f>
        <v>476.56526475638645</v>
      </c>
      <c r="I69" s="17">
        <f>Revenues2001!H69/'Expenditures2001per pupil'!$C69</f>
        <v>4000.3219628909669</v>
      </c>
      <c r="J69" s="17">
        <f>Revenues2001!I69/'Expenditures2001per pupil'!$C69</f>
        <v>608.97968593425458</v>
      </c>
      <c r="K69" s="17">
        <f>Revenues2001!J69/'Expenditures2001per pupil'!$C69</f>
        <v>79.94612172607404</v>
      </c>
      <c r="L69" s="17">
        <f>Revenues2001!K69/'Expenditures2001per pupil'!$C69</f>
        <v>6314.4413089215795</v>
      </c>
    </row>
    <row r="70" spans="1:12" x14ac:dyDescent="0.25">
      <c r="A70" s="1" t="s">
        <v>136</v>
      </c>
      <c r="B70" s="1" t="s">
        <v>137</v>
      </c>
      <c r="C70" s="10">
        <v>4029.1644999999999</v>
      </c>
      <c r="D70" s="17">
        <f>Revenues2001!C70/$C70</f>
        <v>1037.3491055031384</v>
      </c>
      <c r="E70" s="17">
        <f>Revenues2001!D70/'Expenditures2001per pupil'!$C70</f>
        <v>434.1834194161097</v>
      </c>
      <c r="F70" s="17">
        <f>Revenues2001!E70/'Expenditures2001per pupil'!$C70</f>
        <v>1471.5325249192483</v>
      </c>
      <c r="G70" s="17">
        <f>Revenues2001!F70/'Expenditures2001per pupil'!$C70</f>
        <v>3356.3007913923593</v>
      </c>
      <c r="H70" s="17">
        <f>Revenues2001!G70/'Expenditures2001per pupil'!$C70</f>
        <v>710.39763454681486</v>
      </c>
      <c r="I70" s="17">
        <f>Revenues2001!H70/'Expenditures2001per pupil'!$C70</f>
        <v>4066.6984259391743</v>
      </c>
      <c r="J70" s="17">
        <f>Revenues2001!I70/'Expenditures2001per pupil'!$C70</f>
        <v>614.64744365736374</v>
      </c>
      <c r="K70" s="17">
        <f>Revenues2001!J70/'Expenditures2001per pupil'!$C70</f>
        <v>59.265713772669251</v>
      </c>
      <c r="L70" s="17">
        <f>Revenues2001!K70/'Expenditures2001per pupil'!$C70</f>
        <v>6212.1441082884558</v>
      </c>
    </row>
    <row r="71" spans="1:12" x14ac:dyDescent="0.25">
      <c r="A71" s="1" t="s">
        <v>138</v>
      </c>
      <c r="B71" s="1" t="s">
        <v>139</v>
      </c>
      <c r="C71" s="10">
        <v>3680.3809999999999</v>
      </c>
      <c r="D71" s="17">
        <f>Revenues2001!C71/$C71</f>
        <v>1082.0130959267533</v>
      </c>
      <c r="E71" s="17">
        <f>Revenues2001!D71/'Expenditures2001per pupil'!$C71</f>
        <v>246.65415346943701</v>
      </c>
      <c r="F71" s="17">
        <f>Revenues2001!E71/'Expenditures2001per pupil'!$C71</f>
        <v>1328.6672493961903</v>
      </c>
      <c r="G71" s="17">
        <f>Revenues2001!F71/'Expenditures2001per pupil'!$C71</f>
        <v>3731.0427914935981</v>
      </c>
      <c r="H71" s="17">
        <f>Revenues2001!G71/'Expenditures2001per pupil'!$C71</f>
        <v>680.28013675758029</v>
      </c>
      <c r="I71" s="17">
        <f>Revenues2001!H71/'Expenditures2001per pupil'!$C71</f>
        <v>4411.3229282511784</v>
      </c>
      <c r="J71" s="17">
        <f>Revenues2001!I71/'Expenditures2001per pupil'!$C71</f>
        <v>678.69174414279394</v>
      </c>
      <c r="K71" s="17">
        <f>Revenues2001!J71/'Expenditures2001per pupil'!$C71</f>
        <v>57.920489753642357</v>
      </c>
      <c r="L71" s="17">
        <f>Revenues2001!K71/'Expenditures2001per pupil'!$C71</f>
        <v>6476.6024115438049</v>
      </c>
    </row>
    <row r="72" spans="1:12" x14ac:dyDescent="0.25">
      <c r="A72" s="1" t="s">
        <v>140</v>
      </c>
      <c r="B72" s="1" t="s">
        <v>141</v>
      </c>
      <c r="C72" s="10">
        <v>1529.098</v>
      </c>
      <c r="D72" s="17">
        <f>Revenues2001!C72/$C72</f>
        <v>983.07564982754548</v>
      </c>
      <c r="E72" s="17">
        <f>Revenues2001!D72/'Expenditures2001per pupil'!$C72</f>
        <v>346.63103999874431</v>
      </c>
      <c r="F72" s="17">
        <f>Revenues2001!E72/'Expenditures2001per pupil'!$C72</f>
        <v>1329.7066898262899</v>
      </c>
      <c r="G72" s="17">
        <f>Revenues2001!F72/'Expenditures2001per pupil'!$C72</f>
        <v>3713.9354442946101</v>
      </c>
      <c r="H72" s="17">
        <f>Revenues2001!G72/'Expenditures2001per pupil'!$C72</f>
        <v>655.03349687201228</v>
      </c>
      <c r="I72" s="17">
        <f>Revenues2001!H72/'Expenditures2001per pupil'!$C72</f>
        <v>4368.9689411666222</v>
      </c>
      <c r="J72" s="17">
        <f>Revenues2001!I72/'Expenditures2001per pupil'!$C72</f>
        <v>783.84482224160911</v>
      </c>
      <c r="K72" s="17">
        <f>Revenues2001!J72/'Expenditures2001per pupil'!$C72</f>
        <v>47.203645547898176</v>
      </c>
      <c r="L72" s="17">
        <f>Revenues2001!K72/'Expenditures2001per pupil'!$C72</f>
        <v>6529.7240987824198</v>
      </c>
    </row>
    <row r="73" spans="1:12" x14ac:dyDescent="0.25">
      <c r="A73" s="1" t="s">
        <v>142</v>
      </c>
      <c r="B73" s="1" t="s">
        <v>143</v>
      </c>
      <c r="C73" s="10">
        <v>2845.288</v>
      </c>
      <c r="D73" s="17">
        <f>Revenues2001!C73/$C73</f>
        <v>1167.1734987811428</v>
      </c>
      <c r="E73" s="17">
        <f>Revenues2001!D73/'Expenditures2001per pupil'!$C73</f>
        <v>372.96675064176281</v>
      </c>
      <c r="F73" s="17">
        <f>Revenues2001!E73/'Expenditures2001per pupil'!$C73</f>
        <v>1540.1402494229055</v>
      </c>
      <c r="G73" s="17">
        <f>Revenues2001!F73/'Expenditures2001per pupil'!$C73</f>
        <v>3888.0951840376088</v>
      </c>
      <c r="H73" s="17">
        <f>Revenues2001!G73/'Expenditures2001per pupil'!$C73</f>
        <v>688.60200092222647</v>
      </c>
      <c r="I73" s="17">
        <f>Revenues2001!H73/'Expenditures2001per pupil'!$C73</f>
        <v>4576.6971849598358</v>
      </c>
      <c r="J73" s="17">
        <f>Revenues2001!I73/'Expenditures2001per pupil'!$C73</f>
        <v>812.9373827886667</v>
      </c>
      <c r="K73" s="17">
        <f>Revenues2001!J73/'Expenditures2001per pupil'!$C73</f>
        <v>92.451822100258397</v>
      </c>
      <c r="L73" s="17">
        <f>Revenues2001!K73/'Expenditures2001per pupil'!$C73</f>
        <v>7022.2266392716665</v>
      </c>
    </row>
    <row r="74" spans="1:12" x14ac:dyDescent="0.25">
      <c r="A74" s="1" t="s">
        <v>144</v>
      </c>
      <c r="B74" s="1" t="s">
        <v>145</v>
      </c>
      <c r="C74" s="10">
        <v>1403.8458000000001</v>
      </c>
      <c r="D74" s="17">
        <f>Revenues2001!C74/$C74</f>
        <v>2247.0114167809597</v>
      </c>
      <c r="E74" s="17">
        <f>Revenues2001!D74/'Expenditures2001per pupil'!$C74</f>
        <v>487.51785274422588</v>
      </c>
      <c r="F74" s="17">
        <f>Revenues2001!E74/'Expenditures2001per pupil'!$C74</f>
        <v>2734.5292695251856</v>
      </c>
      <c r="G74" s="17">
        <f>Revenues2001!F74/'Expenditures2001per pupil'!$C74</f>
        <v>2978.5814082999714</v>
      </c>
      <c r="H74" s="17">
        <f>Revenues2001!G74/'Expenditures2001per pupil'!$C74</f>
        <v>667.19728049904029</v>
      </c>
      <c r="I74" s="17">
        <f>Revenues2001!H74/'Expenditures2001per pupil'!$C74</f>
        <v>3645.7786887990114</v>
      </c>
      <c r="J74" s="17">
        <f>Revenues2001!I74/'Expenditures2001per pupil'!$C74</f>
        <v>646.48328185332036</v>
      </c>
      <c r="K74" s="17">
        <f>Revenues2001!J74/'Expenditures2001per pupil'!$C74</f>
        <v>368.5062704180188</v>
      </c>
      <c r="L74" s="17">
        <f>Revenues2001!K74/'Expenditures2001per pupil'!$C74</f>
        <v>7395.2975105955366</v>
      </c>
    </row>
    <row r="75" spans="1:12" x14ac:dyDescent="0.25">
      <c r="A75" s="1" t="s">
        <v>146</v>
      </c>
      <c r="B75" s="1" t="s">
        <v>147</v>
      </c>
      <c r="C75" s="10">
        <v>11811.911099999999</v>
      </c>
      <c r="D75" s="17">
        <f>Revenues2001!C75/$C75</f>
        <v>1453.891272513895</v>
      </c>
      <c r="E75" s="17">
        <f>Revenues2001!D75/'Expenditures2001per pupil'!$C75</f>
        <v>415.8389238130992</v>
      </c>
      <c r="F75" s="17">
        <f>Revenues2001!E75/'Expenditures2001per pupil'!$C75</f>
        <v>1869.730196326994</v>
      </c>
      <c r="G75" s="17">
        <f>Revenues2001!F75/'Expenditures2001per pupil'!$C75</f>
        <v>3528.8443713397064</v>
      </c>
      <c r="H75" s="17">
        <f>Revenues2001!G75/'Expenditures2001per pupil'!$C75</f>
        <v>597.38578459162306</v>
      </c>
      <c r="I75" s="17">
        <f>Revenues2001!H75/'Expenditures2001per pupil'!$C75</f>
        <v>4126.23015593133</v>
      </c>
      <c r="J75" s="17">
        <f>Revenues2001!I75/'Expenditures2001per pupil'!$C75</f>
        <v>605.69285354678971</v>
      </c>
      <c r="K75" s="17">
        <f>Revenues2001!J75/'Expenditures2001per pupil'!$C75</f>
        <v>61.522223952396665</v>
      </c>
      <c r="L75" s="17">
        <f>Revenues2001!K75/'Expenditures2001per pupil'!$C75</f>
        <v>6663.1754297575098</v>
      </c>
    </row>
    <row r="76" spans="1:12" x14ac:dyDescent="0.25">
      <c r="A76" s="1" t="s">
        <v>148</v>
      </c>
      <c r="B76" s="1" t="s">
        <v>149</v>
      </c>
      <c r="C76" s="10">
        <v>4516.9943000000003</v>
      </c>
      <c r="D76" s="17">
        <f>Revenues2001!C76/$C76</f>
        <v>890.28933244392169</v>
      </c>
      <c r="E76" s="17">
        <f>Revenues2001!D76/'Expenditures2001per pupil'!$C76</f>
        <v>227.03515919867331</v>
      </c>
      <c r="F76" s="17">
        <f>Revenues2001!E76/'Expenditures2001per pupil'!$C76</f>
        <v>1117.3244916425951</v>
      </c>
      <c r="G76" s="17">
        <f>Revenues2001!F76/'Expenditures2001per pupil'!$C76</f>
        <v>4162.6866786172386</v>
      </c>
      <c r="H76" s="17">
        <f>Revenues2001!G76/'Expenditures2001per pupil'!$C76</f>
        <v>648.12409216456126</v>
      </c>
      <c r="I76" s="17">
        <f>Revenues2001!H76/'Expenditures2001per pupil'!$C76</f>
        <v>4810.8107707817999</v>
      </c>
      <c r="J76" s="17">
        <f>Revenues2001!I76/'Expenditures2001per pupil'!$C76</f>
        <v>1200.9796957237693</v>
      </c>
      <c r="K76" s="17">
        <f>Revenues2001!J76/'Expenditures2001per pupil'!$C76</f>
        <v>58.806095903198276</v>
      </c>
      <c r="L76" s="17">
        <f>Revenues2001!K76/'Expenditures2001per pupil'!$C76</f>
        <v>7187.9210540513632</v>
      </c>
    </row>
    <row r="77" spans="1:12" x14ac:dyDescent="0.25">
      <c r="A77" s="1" t="s">
        <v>150</v>
      </c>
      <c r="B77" s="1" t="s">
        <v>151</v>
      </c>
      <c r="C77" s="10">
        <v>772.46</v>
      </c>
      <c r="D77" s="17">
        <f>Revenues2001!C77/$C77</f>
        <v>900.57357015249988</v>
      </c>
      <c r="E77" s="17">
        <f>Revenues2001!D77/'Expenditures2001per pupil'!$C77</f>
        <v>392.08919555705143</v>
      </c>
      <c r="F77" s="17">
        <f>Revenues2001!E77/'Expenditures2001per pupil'!$C77</f>
        <v>1292.6627657095512</v>
      </c>
      <c r="G77" s="17">
        <f>Revenues2001!F77/'Expenditures2001per pupil'!$C77</f>
        <v>3894.3246252233125</v>
      </c>
      <c r="H77" s="17">
        <f>Revenues2001!G77/'Expenditures2001per pupil'!$C77</f>
        <v>1615.4074903554874</v>
      </c>
      <c r="I77" s="17">
        <f>Revenues2001!H77/'Expenditures2001per pupil'!$C77</f>
        <v>5509.7321155787995</v>
      </c>
      <c r="J77" s="17">
        <f>Revenues2001!I77/'Expenditures2001per pupil'!$C77</f>
        <v>605.268712943065</v>
      </c>
      <c r="K77" s="17">
        <f>Revenues2001!J77/'Expenditures2001per pupil'!$C77</f>
        <v>44.73750097092406</v>
      </c>
      <c r="L77" s="17">
        <f>Revenues2001!K77/'Expenditures2001per pupil'!$C77</f>
        <v>7452.40109520234</v>
      </c>
    </row>
    <row r="78" spans="1:12" x14ac:dyDescent="0.25">
      <c r="A78" s="1" t="s">
        <v>152</v>
      </c>
      <c r="B78" s="1" t="s">
        <v>153</v>
      </c>
      <c r="C78" s="10">
        <v>2885.3748999999998</v>
      </c>
      <c r="D78" s="17">
        <f>Revenues2001!C78/$C78</f>
        <v>1145.2623470177134</v>
      </c>
      <c r="E78" s="17">
        <f>Revenues2001!D78/'Expenditures2001per pupil'!$C78</f>
        <v>358.80631664190332</v>
      </c>
      <c r="F78" s="17">
        <f>Revenues2001!E78/'Expenditures2001per pupil'!$C78</f>
        <v>1504.0686636596167</v>
      </c>
      <c r="G78" s="17">
        <f>Revenues2001!F78/'Expenditures2001per pupil'!$C78</f>
        <v>3672.0580053566005</v>
      </c>
      <c r="H78" s="17">
        <f>Revenues2001!G78/'Expenditures2001per pupil'!$C78</f>
        <v>785.02473283454447</v>
      </c>
      <c r="I78" s="17">
        <f>Revenues2001!H78/'Expenditures2001per pupil'!$C78</f>
        <v>4457.0827381911449</v>
      </c>
      <c r="J78" s="17">
        <f>Revenues2001!I78/'Expenditures2001per pupil'!$C78</f>
        <v>748.65853653887405</v>
      </c>
      <c r="K78" s="17">
        <f>Revenues2001!J78/'Expenditures2001per pupil'!$C78</f>
        <v>75.869489264635945</v>
      </c>
      <c r="L78" s="17">
        <f>Revenues2001!K78/'Expenditures2001per pupil'!$C78</f>
        <v>6785.6794276542723</v>
      </c>
    </row>
    <row r="79" spans="1:12" x14ac:dyDescent="0.25">
      <c r="A79" s="1" t="s">
        <v>154</v>
      </c>
      <c r="B79" s="1" t="s">
        <v>155</v>
      </c>
      <c r="C79" s="10">
        <v>842.04129999999998</v>
      </c>
      <c r="D79" s="17">
        <f>Revenues2001!C79/$C79</f>
        <v>1554.8076798608336</v>
      </c>
      <c r="E79" s="17">
        <f>Revenues2001!D79/'Expenditures2001per pupil'!$C79</f>
        <v>331.7798426276716</v>
      </c>
      <c r="F79" s="17">
        <f>Revenues2001!E79/'Expenditures2001per pupil'!$C79</f>
        <v>1886.5875224885051</v>
      </c>
      <c r="G79" s="17">
        <f>Revenues2001!F79/'Expenditures2001per pupil'!$C79</f>
        <v>3867.1700901131576</v>
      </c>
      <c r="H79" s="17">
        <f>Revenues2001!G79/'Expenditures2001per pupil'!$C79</f>
        <v>1231.7996635081913</v>
      </c>
      <c r="I79" s="17">
        <f>Revenues2001!H79/'Expenditures2001per pupil'!$C79</f>
        <v>5098.9697536213489</v>
      </c>
      <c r="J79" s="17">
        <f>Revenues2001!I79/'Expenditures2001per pupil'!$C79</f>
        <v>949.94968774096947</v>
      </c>
      <c r="K79" s="17">
        <f>Revenues2001!J79/'Expenditures2001per pupil'!$C79</f>
        <v>280.94237182903021</v>
      </c>
      <c r="L79" s="17">
        <f>Revenues2001!K79/'Expenditures2001per pupil'!$C79</f>
        <v>8216.4493356798539</v>
      </c>
    </row>
    <row r="80" spans="1:12" x14ac:dyDescent="0.25">
      <c r="A80" s="1" t="s">
        <v>156</v>
      </c>
      <c r="B80" s="1" t="s">
        <v>157</v>
      </c>
      <c r="C80" s="10">
        <v>2087.5974999999999</v>
      </c>
      <c r="D80" s="17">
        <f>Revenues2001!C80/$C80</f>
        <v>1096.8089394627079</v>
      </c>
      <c r="E80" s="17">
        <f>Revenues2001!D80/'Expenditures2001per pupil'!$C80</f>
        <v>285.360578368196</v>
      </c>
      <c r="F80" s="17">
        <f>Revenues2001!E80/'Expenditures2001per pupil'!$C80</f>
        <v>1382.1695178309037</v>
      </c>
      <c r="G80" s="17">
        <f>Revenues2001!F80/'Expenditures2001per pupil'!$C80</f>
        <v>3864.9538524547957</v>
      </c>
      <c r="H80" s="17">
        <f>Revenues2001!G80/'Expenditures2001per pupil'!$C80</f>
        <v>770.37781947909048</v>
      </c>
      <c r="I80" s="17">
        <f>Revenues2001!H80/'Expenditures2001per pupil'!$C80</f>
        <v>4635.3316719338864</v>
      </c>
      <c r="J80" s="17">
        <f>Revenues2001!I80/'Expenditures2001per pupil'!$C80</f>
        <v>897.5143484316302</v>
      </c>
      <c r="K80" s="17">
        <f>Revenues2001!J80/'Expenditures2001per pupil'!$C80</f>
        <v>1.6765683997992908</v>
      </c>
      <c r="L80" s="17">
        <f>Revenues2001!K80/'Expenditures2001per pupil'!$C80</f>
        <v>6916.6921065962197</v>
      </c>
    </row>
    <row r="81" spans="1:12" x14ac:dyDescent="0.25">
      <c r="A81" s="1" t="s">
        <v>158</v>
      </c>
      <c r="B81" s="1" t="s">
        <v>159</v>
      </c>
      <c r="C81" s="10">
        <v>922.27779999999996</v>
      </c>
      <c r="D81" s="17">
        <f>Revenues2001!C81/$C81</f>
        <v>1126.6820799546515</v>
      </c>
      <c r="E81" s="17">
        <f>Revenues2001!D81/'Expenditures2001per pupil'!$C81</f>
        <v>336.53289713793396</v>
      </c>
      <c r="F81" s="17">
        <f>Revenues2001!E81/'Expenditures2001per pupil'!$C81</f>
        <v>1463.2149770925853</v>
      </c>
      <c r="G81" s="17">
        <f>Revenues2001!F81/'Expenditures2001per pupil'!$C81</f>
        <v>3518.0679834210473</v>
      </c>
      <c r="H81" s="17">
        <f>Revenues2001!G81/'Expenditures2001per pupil'!$C81</f>
        <v>796.34989587735936</v>
      </c>
      <c r="I81" s="17">
        <f>Revenues2001!H81/'Expenditures2001per pupil'!$C81</f>
        <v>4314.4178792984067</v>
      </c>
      <c r="J81" s="17">
        <f>Revenues2001!I81/'Expenditures2001per pupil'!$C81</f>
        <v>783.74654578045795</v>
      </c>
      <c r="K81" s="17">
        <f>Revenues2001!J81/'Expenditures2001per pupil'!$C81</f>
        <v>21.297726129806009</v>
      </c>
      <c r="L81" s="17">
        <f>Revenues2001!K81/'Expenditures2001per pupil'!$C81</f>
        <v>6582.6771283012567</v>
      </c>
    </row>
    <row r="82" spans="1:12" x14ac:dyDescent="0.25">
      <c r="A82" s="1" t="s">
        <v>160</v>
      </c>
      <c r="B82" s="1" t="s">
        <v>161</v>
      </c>
      <c r="C82" s="10">
        <v>6314.8280999999997</v>
      </c>
      <c r="D82" s="17">
        <f>Revenues2001!C82/$C82</f>
        <v>1766.8668558056238</v>
      </c>
      <c r="E82" s="17">
        <f>Revenues2001!D82/'Expenditures2001per pupil'!$C82</f>
        <v>425.34009753963062</v>
      </c>
      <c r="F82" s="17">
        <f>Revenues2001!E82/'Expenditures2001per pupil'!$C82</f>
        <v>2192.2069533452545</v>
      </c>
      <c r="G82" s="17">
        <f>Revenues2001!F82/'Expenditures2001per pupil'!$C82</f>
        <v>2791.701012415524</v>
      </c>
      <c r="H82" s="17">
        <f>Revenues2001!G82/'Expenditures2001per pupil'!$C82</f>
        <v>1177.8204176294203</v>
      </c>
      <c r="I82" s="17">
        <f>Revenues2001!H82/'Expenditures2001per pupil'!$C82</f>
        <v>3969.5214300449447</v>
      </c>
      <c r="J82" s="17">
        <f>Revenues2001!I82/'Expenditures2001per pupil'!$C82</f>
        <v>665.8428073441936</v>
      </c>
      <c r="K82" s="17">
        <f>Revenues2001!J82/'Expenditures2001per pupil'!$C82</f>
        <v>97.277224379235278</v>
      </c>
      <c r="L82" s="17">
        <f>Revenues2001!K82/'Expenditures2001per pupil'!$C82</f>
        <v>6924.8484151136281</v>
      </c>
    </row>
    <row r="83" spans="1:12" x14ac:dyDescent="0.25">
      <c r="A83" s="1" t="s">
        <v>162</v>
      </c>
      <c r="B83" s="1" t="s">
        <v>163</v>
      </c>
      <c r="C83" s="10">
        <v>1917.4792</v>
      </c>
      <c r="D83" s="17">
        <f>Revenues2001!C83/$C83</f>
        <v>1328.6652757432778</v>
      </c>
      <c r="E83" s="17">
        <f>Revenues2001!D83/'Expenditures2001per pupil'!$C83</f>
        <v>453.17796928383888</v>
      </c>
      <c r="F83" s="17">
        <f>Revenues2001!E83/'Expenditures2001per pupil'!$C83</f>
        <v>1781.8432450271168</v>
      </c>
      <c r="G83" s="17">
        <f>Revenues2001!F83/'Expenditures2001per pupil'!$C83</f>
        <v>3452.6293688087985</v>
      </c>
      <c r="H83" s="17">
        <f>Revenues2001!G83/'Expenditures2001per pupil'!$C83</f>
        <v>699.55833679968976</v>
      </c>
      <c r="I83" s="17">
        <f>Revenues2001!H83/'Expenditures2001per pupil'!$C83</f>
        <v>4152.1877056084886</v>
      </c>
      <c r="J83" s="17">
        <f>Revenues2001!I83/'Expenditures2001per pupil'!$C83</f>
        <v>617.12192236557246</v>
      </c>
      <c r="K83" s="17">
        <f>Revenues2001!J83/'Expenditures2001per pupil'!$C83</f>
        <v>30.052753636128099</v>
      </c>
      <c r="L83" s="17">
        <f>Revenues2001!K83/'Expenditures2001per pupil'!$C83</f>
        <v>6581.2056266373065</v>
      </c>
    </row>
    <row r="84" spans="1:12" x14ac:dyDescent="0.25">
      <c r="A84" s="1" t="s">
        <v>164</v>
      </c>
      <c r="B84" s="1" t="s">
        <v>165</v>
      </c>
      <c r="C84" s="10">
        <v>732.06479999999999</v>
      </c>
      <c r="D84" s="17">
        <f>Revenues2001!C84/$C84</f>
        <v>1377.3750356525816</v>
      </c>
      <c r="E84" s="17">
        <f>Revenues2001!D84/'Expenditures2001per pupil'!$C84</f>
        <v>442.81369627388176</v>
      </c>
      <c r="F84" s="17">
        <f>Revenues2001!E84/'Expenditures2001per pupil'!$C84</f>
        <v>1820.1887319264636</v>
      </c>
      <c r="G84" s="17">
        <f>Revenues2001!F84/'Expenditures2001per pupil'!$C84</f>
        <v>3617.1879866372487</v>
      </c>
      <c r="H84" s="17">
        <f>Revenues2001!G84/'Expenditures2001per pupil'!$C84</f>
        <v>793.93451235464374</v>
      </c>
      <c r="I84" s="17">
        <f>Revenues2001!H84/'Expenditures2001per pupil'!$C84</f>
        <v>4411.1224989918919</v>
      </c>
      <c r="J84" s="17">
        <f>Revenues2001!I84/'Expenditures2001per pupil'!$C84</f>
        <v>925.74115023697357</v>
      </c>
      <c r="K84" s="17">
        <f>Revenues2001!J84/'Expenditures2001per pupil'!$C84</f>
        <v>111.58652895208185</v>
      </c>
      <c r="L84" s="17">
        <f>Revenues2001!K84/'Expenditures2001per pupil'!$C84</f>
        <v>7268.6389101074119</v>
      </c>
    </row>
    <row r="85" spans="1:12" x14ac:dyDescent="0.25">
      <c r="A85" s="1" t="s">
        <v>166</v>
      </c>
      <c r="B85" s="1" t="s">
        <v>167</v>
      </c>
      <c r="C85" s="10">
        <v>6241.4261999999999</v>
      </c>
      <c r="D85" s="17">
        <f>Revenues2001!C85/$C85</f>
        <v>1526.4541732464929</v>
      </c>
      <c r="E85" s="17">
        <f>Revenues2001!D85/'Expenditures2001per pupil'!$C85</f>
        <v>279.62801034161072</v>
      </c>
      <c r="F85" s="17">
        <f>Revenues2001!E85/'Expenditures2001per pupil'!$C85</f>
        <v>1806.0821835881036</v>
      </c>
      <c r="G85" s="17">
        <f>Revenues2001!F85/'Expenditures2001per pupil'!$C85</f>
        <v>3556.8931344569933</v>
      </c>
      <c r="H85" s="17">
        <f>Revenues2001!G85/'Expenditures2001per pupil'!$C85</f>
        <v>829.00905725681764</v>
      </c>
      <c r="I85" s="17">
        <f>Revenues2001!H85/'Expenditures2001per pupil'!$C85</f>
        <v>4385.9021917138107</v>
      </c>
      <c r="J85" s="17">
        <f>Revenues2001!I85/'Expenditures2001per pupil'!$C85</f>
        <v>681.59410424495604</v>
      </c>
      <c r="K85" s="17">
        <f>Revenues2001!J85/'Expenditures2001per pupil'!$C85</f>
        <v>44.944935822520819</v>
      </c>
      <c r="L85" s="17">
        <f>Revenues2001!K85/'Expenditures2001per pupil'!$C85</f>
        <v>6918.5234153693918</v>
      </c>
    </row>
    <row r="86" spans="1:12" x14ac:dyDescent="0.25">
      <c r="A86" s="1" t="s">
        <v>168</v>
      </c>
      <c r="B86" s="1" t="s">
        <v>169</v>
      </c>
      <c r="C86" s="10">
        <v>2112.4625000000001</v>
      </c>
      <c r="D86" s="17">
        <f>Revenues2001!C86/$C86</f>
        <v>634.91274282975439</v>
      </c>
      <c r="E86" s="17">
        <f>Revenues2001!D86/'Expenditures2001per pupil'!$C86</f>
        <v>219.85263643733322</v>
      </c>
      <c r="F86" s="17">
        <f>Revenues2001!E86/'Expenditures2001per pupil'!$C86</f>
        <v>854.76537926708761</v>
      </c>
      <c r="G86" s="17">
        <f>Revenues2001!F86/'Expenditures2001per pupil'!$C86</f>
        <v>4510.9719107439778</v>
      </c>
      <c r="H86" s="17">
        <f>Revenues2001!G86/'Expenditures2001per pupil'!$C86</f>
        <v>880.4606566980475</v>
      </c>
      <c r="I86" s="17">
        <f>Revenues2001!H86/'Expenditures2001per pupil'!$C86</f>
        <v>5391.4325674420252</v>
      </c>
      <c r="J86" s="17">
        <f>Revenues2001!I86/'Expenditures2001per pupil'!$C86</f>
        <v>1324.6435617200304</v>
      </c>
      <c r="K86" s="17">
        <f>Revenues2001!J86/'Expenditures2001per pupil'!$C86</f>
        <v>78.552864252028144</v>
      </c>
      <c r="L86" s="17">
        <f>Revenues2001!K86/'Expenditures2001per pupil'!$C86</f>
        <v>7649.3943726811713</v>
      </c>
    </row>
    <row r="87" spans="1:12" x14ac:dyDescent="0.25">
      <c r="A87" s="1" t="s">
        <v>170</v>
      </c>
      <c r="B87" s="1" t="s">
        <v>171</v>
      </c>
      <c r="C87" s="10">
        <v>410.995</v>
      </c>
      <c r="D87" s="17">
        <f>Revenues2001!C87/$C87</f>
        <v>504.4363313422304</v>
      </c>
      <c r="E87" s="17">
        <f>Revenues2001!D87/'Expenditures2001per pupil'!$C87</f>
        <v>135.55478777114075</v>
      </c>
      <c r="F87" s="17">
        <f>Revenues2001!E87/'Expenditures2001per pupil'!$C87</f>
        <v>639.99111911337127</v>
      </c>
      <c r="G87" s="17">
        <f>Revenues2001!F87/'Expenditures2001per pupil'!$C87</f>
        <v>4168.0701711699658</v>
      </c>
      <c r="H87" s="17">
        <f>Revenues2001!G87/'Expenditures2001per pupil'!$C87</f>
        <v>1488.3751140524823</v>
      </c>
      <c r="I87" s="17">
        <f>Revenues2001!H87/'Expenditures2001per pupil'!$C87</f>
        <v>5656.4452852224476</v>
      </c>
      <c r="J87" s="17">
        <f>Revenues2001!I87/'Expenditures2001per pupil'!$C87</f>
        <v>779.35634253458068</v>
      </c>
      <c r="K87" s="17">
        <f>Revenues2001!J87/'Expenditures2001per pupil'!$C87</f>
        <v>52.450759741602695</v>
      </c>
      <c r="L87" s="17">
        <f>Revenues2001!K87/'Expenditures2001per pupil'!$C87</f>
        <v>7128.2435066120024</v>
      </c>
    </row>
    <row r="88" spans="1:12" x14ac:dyDescent="0.25">
      <c r="A88" s="1" t="s">
        <v>172</v>
      </c>
      <c r="B88" s="1" t="s">
        <v>173</v>
      </c>
      <c r="C88" s="10">
        <v>80378.425399999993</v>
      </c>
      <c r="D88" s="17">
        <f>Revenues2001!C88/$C88</f>
        <v>3878.9431558085735</v>
      </c>
      <c r="E88" s="17">
        <f>Revenues2001!D88/'Expenditures2001per pupil'!$C88</f>
        <v>423.06129239003485</v>
      </c>
      <c r="F88" s="17">
        <f>Revenues2001!E88/'Expenditures2001per pupil'!$C88</f>
        <v>4302.0044481986088</v>
      </c>
      <c r="G88" s="17">
        <f>Revenues2001!F88/'Expenditures2001per pupil'!$C88</f>
        <v>2501.4479880567555</v>
      </c>
      <c r="H88" s="17">
        <f>Revenues2001!G88/'Expenditures2001per pupil'!$C88</f>
        <v>606.50677053447248</v>
      </c>
      <c r="I88" s="17">
        <f>Revenues2001!H88/'Expenditures2001per pupil'!$C88</f>
        <v>3107.9547585912278</v>
      </c>
      <c r="J88" s="17">
        <f>Revenues2001!I88/'Expenditures2001per pupil'!$C88</f>
        <v>847.50461409262709</v>
      </c>
      <c r="K88" s="17">
        <f>Revenues2001!J88/'Expenditures2001per pupil'!$C88</f>
        <v>0</v>
      </c>
      <c r="L88" s="17">
        <f>Revenues2001!K88/'Expenditures2001per pupil'!$C88</f>
        <v>8257.4638208824636</v>
      </c>
    </row>
    <row r="89" spans="1:12" x14ac:dyDescent="0.25">
      <c r="A89" s="1" t="s">
        <v>174</v>
      </c>
      <c r="B89" s="1" t="s">
        <v>175</v>
      </c>
      <c r="C89" s="10">
        <v>476.58409999999998</v>
      </c>
      <c r="D89" s="17">
        <f>Revenues2001!C89/$C89</f>
        <v>1422.6061884985252</v>
      </c>
      <c r="E89" s="17">
        <f>Revenues2001!D89/'Expenditures2001per pupil'!$C89</f>
        <v>299.39425171758774</v>
      </c>
      <c r="F89" s="17">
        <f>Revenues2001!E89/'Expenditures2001per pupil'!$C89</f>
        <v>1722.000440216113</v>
      </c>
      <c r="G89" s="17">
        <f>Revenues2001!F89/'Expenditures2001per pupil'!$C89</f>
        <v>4242.9321498556083</v>
      </c>
      <c r="H89" s="17">
        <f>Revenues2001!G89/'Expenditures2001per pupil'!$C89</f>
        <v>933.54562185351972</v>
      </c>
      <c r="I89" s="17">
        <f>Revenues2001!H89/'Expenditures2001per pupil'!$C89</f>
        <v>5176.4777717091274</v>
      </c>
      <c r="J89" s="17">
        <f>Revenues2001!I89/'Expenditures2001per pupil'!$C89</f>
        <v>1348.2042938486618</v>
      </c>
      <c r="K89" s="17">
        <f>Revenues2001!J89/'Expenditures2001per pupil'!$C89</f>
        <v>61.191760279035748</v>
      </c>
      <c r="L89" s="17">
        <f>Revenues2001!K89/'Expenditures2001per pupil'!$C89</f>
        <v>8307.8742660529388</v>
      </c>
    </row>
    <row r="90" spans="1:12" x14ac:dyDescent="0.25">
      <c r="A90" s="1" t="s">
        <v>176</v>
      </c>
      <c r="B90" s="1" t="s">
        <v>177</v>
      </c>
      <c r="C90" s="10">
        <v>5799.3522999999996</v>
      </c>
      <c r="D90" s="17">
        <f>Revenues2001!C90/$C90</f>
        <v>2073.4666507499469</v>
      </c>
      <c r="E90" s="17">
        <f>Revenues2001!D90/'Expenditures2001per pupil'!$C90</f>
        <v>317.11286793182063</v>
      </c>
      <c r="F90" s="17">
        <f>Revenues2001!E90/'Expenditures2001per pupil'!$C90</f>
        <v>2390.5795186817672</v>
      </c>
      <c r="G90" s="17">
        <f>Revenues2001!F90/'Expenditures2001per pupil'!$C90</f>
        <v>3031.4159393282594</v>
      </c>
      <c r="H90" s="17">
        <f>Revenues2001!G90/'Expenditures2001per pupil'!$C90</f>
        <v>704.66404498309248</v>
      </c>
      <c r="I90" s="17">
        <f>Revenues2001!H90/'Expenditures2001per pupil'!$C90</f>
        <v>3736.0799843113518</v>
      </c>
      <c r="J90" s="17">
        <f>Revenues2001!I90/'Expenditures2001per pupil'!$C90</f>
        <v>618.38468409653274</v>
      </c>
      <c r="K90" s="17">
        <f>Revenues2001!J90/'Expenditures2001per pupil'!$C90</f>
        <v>26.381358138908034</v>
      </c>
      <c r="L90" s="17">
        <f>Revenues2001!K90/'Expenditures2001per pupil'!$C90</f>
        <v>6771.4255452285606</v>
      </c>
    </row>
    <row r="91" spans="1:12" x14ac:dyDescent="0.25">
      <c r="A91" s="1" t="s">
        <v>178</v>
      </c>
      <c r="B91" s="1" t="s">
        <v>179</v>
      </c>
      <c r="C91" s="10">
        <v>3479.7597000000001</v>
      </c>
      <c r="D91" s="17">
        <f>Revenues2001!C91/$C91</f>
        <v>828.97094589606286</v>
      </c>
      <c r="E91" s="17">
        <f>Revenues2001!D91/'Expenditures2001per pupil'!$C91</f>
        <v>344.75968843480774</v>
      </c>
      <c r="F91" s="17">
        <f>Revenues2001!E91/'Expenditures2001per pupil'!$C91</f>
        <v>1173.7306343308705</v>
      </c>
      <c r="G91" s="17">
        <f>Revenues2001!F91/'Expenditures2001per pupil'!$C91</f>
        <v>4257.0974081917211</v>
      </c>
      <c r="H91" s="17">
        <f>Revenues2001!G91/'Expenditures2001per pupil'!$C91</f>
        <v>664.79943140901355</v>
      </c>
      <c r="I91" s="17">
        <f>Revenues2001!H91/'Expenditures2001per pupil'!$C91</f>
        <v>4921.896839600734</v>
      </c>
      <c r="J91" s="17">
        <f>Revenues2001!I91/'Expenditures2001per pupil'!$C91</f>
        <v>1018.9224905386426</v>
      </c>
      <c r="K91" s="17">
        <f>Revenues2001!J91/'Expenditures2001per pupil'!$C91</f>
        <v>55.924838718029868</v>
      </c>
      <c r="L91" s="17">
        <f>Revenues2001!K91/'Expenditures2001per pupil'!$C91</f>
        <v>7170.4748031882773</v>
      </c>
    </row>
    <row r="92" spans="1:12" x14ac:dyDescent="0.25">
      <c r="A92" s="1" t="s">
        <v>180</v>
      </c>
      <c r="B92" s="1" t="s">
        <v>181</v>
      </c>
      <c r="C92" s="10">
        <v>11018.3442</v>
      </c>
      <c r="D92" s="17">
        <f>Revenues2001!C92/$C92</f>
        <v>2697.5934823310386</v>
      </c>
      <c r="E92" s="17">
        <f>Revenues2001!D92/'Expenditures2001per pupil'!$C92</f>
        <v>452.57681639678674</v>
      </c>
      <c r="F92" s="17">
        <f>Revenues2001!E92/'Expenditures2001per pupil'!$C92</f>
        <v>3150.1702987278254</v>
      </c>
      <c r="G92" s="17">
        <f>Revenues2001!F92/'Expenditures2001per pupil'!$C92</f>
        <v>2378.9615321692349</v>
      </c>
      <c r="H92" s="17">
        <f>Revenues2001!G92/'Expenditures2001per pupil'!$C92</f>
        <v>511.19447874935685</v>
      </c>
      <c r="I92" s="17">
        <f>Revenues2001!H92/'Expenditures2001per pupil'!$C92</f>
        <v>2890.1560109185916</v>
      </c>
      <c r="J92" s="17">
        <f>Revenues2001!I92/'Expenditures2001per pupil'!$C92</f>
        <v>329.39649679849356</v>
      </c>
      <c r="K92" s="17">
        <f>Revenues2001!J92/'Expenditures2001per pupil'!$C92</f>
        <v>176.27327525310019</v>
      </c>
      <c r="L92" s="17">
        <f>Revenues2001!K92/'Expenditures2001per pupil'!$C92</f>
        <v>6545.9960816980101</v>
      </c>
    </row>
    <row r="93" spans="1:12" x14ac:dyDescent="0.25">
      <c r="A93" s="1" t="s">
        <v>182</v>
      </c>
      <c r="B93" s="1" t="s">
        <v>183</v>
      </c>
      <c r="C93" s="10">
        <v>2611.1210000000001</v>
      </c>
      <c r="D93" s="17">
        <f>Revenues2001!C93/$C93</f>
        <v>1182.3128112408426</v>
      </c>
      <c r="E93" s="17">
        <f>Revenues2001!D93/'Expenditures2001per pupil'!$C93</f>
        <v>246.85183490156143</v>
      </c>
      <c r="F93" s="17">
        <f>Revenues2001!E93/'Expenditures2001per pupil'!$C93</f>
        <v>1429.1646461424039</v>
      </c>
      <c r="G93" s="17">
        <f>Revenues2001!F93/'Expenditures2001per pupil'!$C93</f>
        <v>4059.7812204030374</v>
      </c>
      <c r="H93" s="17">
        <f>Revenues2001!G93/'Expenditures2001per pupil'!$C93</f>
        <v>930.81429776712753</v>
      </c>
      <c r="I93" s="17">
        <f>Revenues2001!H93/'Expenditures2001per pupil'!$C93</f>
        <v>4990.5955181701647</v>
      </c>
      <c r="J93" s="17">
        <f>Revenues2001!I93/'Expenditures2001per pupil'!$C93</f>
        <v>1346.2293704504693</v>
      </c>
      <c r="K93" s="17">
        <f>Revenues2001!J93/'Expenditures2001per pupil'!$C93</f>
        <v>153.16948927299808</v>
      </c>
      <c r="L93" s="17">
        <f>Revenues2001!K93/'Expenditures2001per pupil'!$C93</f>
        <v>7919.1590240360365</v>
      </c>
    </row>
    <row r="94" spans="1:12" x14ac:dyDescent="0.25">
      <c r="A94" s="1" t="s">
        <v>184</v>
      </c>
      <c r="B94" s="1" t="s">
        <v>185</v>
      </c>
      <c r="C94" s="10">
        <v>4266.2110000000002</v>
      </c>
      <c r="D94" s="17">
        <f>Revenues2001!C94/$C94</f>
        <v>863.77388975838278</v>
      </c>
      <c r="E94" s="17">
        <f>Revenues2001!D94/'Expenditures2001per pupil'!$C94</f>
        <v>234.79403620683553</v>
      </c>
      <c r="F94" s="17">
        <f>Revenues2001!E94/'Expenditures2001per pupil'!$C94</f>
        <v>1098.5679259652184</v>
      </c>
      <c r="G94" s="17">
        <f>Revenues2001!F94/'Expenditures2001per pupil'!$C94</f>
        <v>4245.4252731522183</v>
      </c>
      <c r="H94" s="17">
        <f>Revenues2001!G94/'Expenditures2001per pupil'!$C94</f>
        <v>961.94386072325074</v>
      </c>
      <c r="I94" s="17">
        <f>Revenues2001!H94/'Expenditures2001per pupil'!$C94</f>
        <v>5207.3691338754688</v>
      </c>
      <c r="J94" s="17">
        <f>Revenues2001!I94/'Expenditures2001per pupil'!$C94</f>
        <v>1200.7940910564432</v>
      </c>
      <c r="K94" s="17">
        <f>Revenues2001!J94/'Expenditures2001per pupil'!$C94</f>
        <v>278.60122248993309</v>
      </c>
      <c r="L94" s="17">
        <f>Revenues2001!K94/'Expenditures2001per pupil'!$C94</f>
        <v>7785.3323733870639</v>
      </c>
    </row>
    <row r="95" spans="1:12" x14ac:dyDescent="0.25">
      <c r="A95" s="1" t="s">
        <v>186</v>
      </c>
      <c r="B95" s="1" t="s">
        <v>187</v>
      </c>
      <c r="C95" s="10">
        <v>2159.0104000000001</v>
      </c>
      <c r="D95" s="17">
        <f>Revenues2001!C95/$C95</f>
        <v>1042.3243121015071</v>
      </c>
      <c r="E95" s="17">
        <f>Revenues2001!D95/'Expenditures2001per pupil'!$C95</f>
        <v>272.67074767217423</v>
      </c>
      <c r="F95" s="17">
        <f>Revenues2001!E95/'Expenditures2001per pupil'!$C95</f>
        <v>1314.9950597736813</v>
      </c>
      <c r="G95" s="17">
        <f>Revenues2001!F95/'Expenditures2001per pupil'!$C95</f>
        <v>3771.3621018222052</v>
      </c>
      <c r="H95" s="17">
        <f>Revenues2001!G95/'Expenditures2001per pupil'!$C95</f>
        <v>685.32725919245206</v>
      </c>
      <c r="I95" s="17">
        <f>Revenues2001!H95/'Expenditures2001per pupil'!$C95</f>
        <v>4456.6893610146572</v>
      </c>
      <c r="J95" s="17">
        <f>Revenues2001!I95/'Expenditures2001per pupil'!$C95</f>
        <v>760.53069962052973</v>
      </c>
      <c r="K95" s="17">
        <f>Revenues2001!J95/'Expenditures2001per pupil'!$C95</f>
        <v>23.823345177031104</v>
      </c>
      <c r="L95" s="17">
        <f>Revenues2001!K95/'Expenditures2001per pupil'!$C95</f>
        <v>6556.0384655858998</v>
      </c>
    </row>
    <row r="96" spans="1:12" x14ac:dyDescent="0.25">
      <c r="A96" s="1" t="s">
        <v>188</v>
      </c>
      <c r="B96" s="1" t="s">
        <v>189</v>
      </c>
      <c r="C96" s="10">
        <v>7482.3953000000001</v>
      </c>
      <c r="D96" s="17">
        <f>Revenues2001!C96/$C96</f>
        <v>1257.6492998171323</v>
      </c>
      <c r="E96" s="17">
        <f>Revenues2001!D96/'Expenditures2001per pupil'!$C96</f>
        <v>257.0732864113715</v>
      </c>
      <c r="F96" s="17">
        <f>Revenues2001!E96/'Expenditures2001per pupil'!$C96</f>
        <v>1514.7225862285036</v>
      </c>
      <c r="G96" s="17">
        <f>Revenues2001!F96/'Expenditures2001per pupil'!$C96</f>
        <v>3476.3597694444184</v>
      </c>
      <c r="H96" s="17">
        <f>Revenues2001!G96/'Expenditures2001per pupil'!$C96</f>
        <v>578.05777917133014</v>
      </c>
      <c r="I96" s="17">
        <f>Revenues2001!H96/'Expenditures2001per pupil'!$C96</f>
        <v>4054.4175486157487</v>
      </c>
      <c r="J96" s="17">
        <f>Revenues2001!I96/'Expenditures2001per pupil'!$C96</f>
        <v>866.70299816958357</v>
      </c>
      <c r="K96" s="17">
        <f>Revenues2001!J96/'Expenditures2001per pupil'!$C96</f>
        <v>24.625464522036143</v>
      </c>
      <c r="L96" s="17">
        <f>Revenues2001!K96/'Expenditures2001per pupil'!$C96</f>
        <v>6460.4685975358716</v>
      </c>
    </row>
    <row r="97" spans="1:12" x14ac:dyDescent="0.25">
      <c r="A97" s="1" t="s">
        <v>190</v>
      </c>
      <c r="B97" s="1" t="s">
        <v>191</v>
      </c>
      <c r="C97" s="10">
        <v>2450.7494000000002</v>
      </c>
      <c r="D97" s="17">
        <f>Revenues2001!C97/$C97</f>
        <v>826.29221086415441</v>
      </c>
      <c r="E97" s="17">
        <f>Revenues2001!D97/'Expenditures2001per pupil'!$C97</f>
        <v>242.01868620267743</v>
      </c>
      <c r="F97" s="17">
        <f>Revenues2001!E97/'Expenditures2001per pupil'!$C97</f>
        <v>1068.3108970668318</v>
      </c>
      <c r="G97" s="17">
        <f>Revenues2001!F97/'Expenditures2001per pupil'!$C97</f>
        <v>4066.0428193923049</v>
      </c>
      <c r="H97" s="17">
        <f>Revenues2001!G97/'Expenditures2001per pupil'!$C97</f>
        <v>958.72834244088767</v>
      </c>
      <c r="I97" s="17">
        <f>Revenues2001!H97/'Expenditures2001per pupil'!$C97</f>
        <v>5024.7711618331923</v>
      </c>
      <c r="J97" s="17">
        <f>Revenues2001!I97/'Expenditures2001per pupil'!$C97</f>
        <v>1125.1415260980987</v>
      </c>
      <c r="K97" s="17">
        <f>Revenues2001!J97/'Expenditures2001per pupil'!$C97</f>
        <v>124.69059872053828</v>
      </c>
      <c r="L97" s="17">
        <f>Revenues2001!K97/'Expenditures2001per pupil'!$C97</f>
        <v>7342.9141837186617</v>
      </c>
    </row>
    <row r="98" spans="1:12" x14ac:dyDescent="0.25">
      <c r="A98" s="1" t="s">
        <v>192</v>
      </c>
      <c r="B98" s="1" t="s">
        <v>193</v>
      </c>
      <c r="C98" s="10">
        <v>1198.4775999999999</v>
      </c>
      <c r="D98" s="17">
        <f>Revenues2001!C98/$C98</f>
        <v>747.30719205765718</v>
      </c>
      <c r="E98" s="17">
        <f>Revenues2001!D98/'Expenditures2001per pupil'!$C98</f>
        <v>306.02778057762617</v>
      </c>
      <c r="F98" s="17">
        <f>Revenues2001!E98/'Expenditures2001per pupil'!$C98</f>
        <v>1053.3349726352835</v>
      </c>
      <c r="G98" s="17">
        <f>Revenues2001!F98/'Expenditures2001per pupil'!$C98</f>
        <v>4194.9728555627571</v>
      </c>
      <c r="H98" s="17">
        <f>Revenues2001!G98/'Expenditures2001per pupil'!$C98</f>
        <v>754.36172524209042</v>
      </c>
      <c r="I98" s="17">
        <f>Revenues2001!H98/'Expenditures2001per pupil'!$C98</f>
        <v>4949.334580804848</v>
      </c>
      <c r="J98" s="17">
        <f>Revenues2001!I98/'Expenditures2001per pupil'!$C98</f>
        <v>1220.1427377532964</v>
      </c>
      <c r="K98" s="17">
        <f>Revenues2001!J98/'Expenditures2001per pupil'!$C98</f>
        <v>237.93994981633367</v>
      </c>
      <c r="L98" s="17">
        <f>Revenues2001!K98/'Expenditures2001per pupil'!$C98</f>
        <v>7460.7522410097608</v>
      </c>
    </row>
    <row r="99" spans="1:12" x14ac:dyDescent="0.25">
      <c r="A99" s="1" t="s">
        <v>194</v>
      </c>
      <c r="B99" s="1" t="s">
        <v>195</v>
      </c>
      <c r="C99" s="10">
        <v>1983.2919999999999</v>
      </c>
      <c r="D99" s="17">
        <f>Revenues2001!C99/$C99</f>
        <v>907.96177769082931</v>
      </c>
      <c r="E99" s="17">
        <f>Revenues2001!D99/'Expenditures2001per pupil'!$C99</f>
        <v>296.90639603245512</v>
      </c>
      <c r="F99" s="17">
        <f>Revenues2001!E99/'Expenditures2001per pupil'!$C99</f>
        <v>1204.8681737232844</v>
      </c>
      <c r="G99" s="17">
        <f>Revenues2001!F99/'Expenditures2001per pupil'!$C99</f>
        <v>4523.6145560008317</v>
      </c>
      <c r="H99" s="17">
        <f>Revenues2001!G99/'Expenditures2001per pupil'!$C99</f>
        <v>862.74916653725199</v>
      </c>
      <c r="I99" s="17">
        <f>Revenues2001!H99/'Expenditures2001per pupil'!$C99</f>
        <v>5386.3637225380835</v>
      </c>
      <c r="J99" s="17">
        <f>Revenues2001!I99/'Expenditures2001per pupil'!$C99</f>
        <v>1259.2892372883066</v>
      </c>
      <c r="K99" s="17">
        <f>Revenues2001!J99/'Expenditures2001per pupil'!$C99</f>
        <v>42.019026951149911</v>
      </c>
      <c r="L99" s="17">
        <f>Revenues2001!K99/'Expenditures2001per pupil'!$C99</f>
        <v>7892.5401605008237</v>
      </c>
    </row>
    <row r="100" spans="1:12" x14ac:dyDescent="0.25">
      <c r="A100" s="1" t="s">
        <v>196</v>
      </c>
      <c r="B100" s="1" t="s">
        <v>197</v>
      </c>
      <c r="C100" s="10">
        <v>3235.4901</v>
      </c>
      <c r="D100" s="17">
        <f>Revenues2001!C100/$C100</f>
        <v>1025.1664593255903</v>
      </c>
      <c r="E100" s="17">
        <f>Revenues2001!D100/'Expenditures2001per pupil'!$C100</f>
        <v>324.84759882281821</v>
      </c>
      <c r="F100" s="17">
        <f>Revenues2001!E100/'Expenditures2001per pupil'!$C100</f>
        <v>1350.0140581484086</v>
      </c>
      <c r="G100" s="17">
        <f>Revenues2001!F100/'Expenditures2001per pupil'!$C100</f>
        <v>4183.4342191311298</v>
      </c>
      <c r="H100" s="17">
        <f>Revenues2001!G100/'Expenditures2001per pupil'!$C100</f>
        <v>797.81056662791195</v>
      </c>
      <c r="I100" s="17">
        <f>Revenues2001!H100/'Expenditures2001per pupil'!$C100</f>
        <v>4981.2447857590414</v>
      </c>
      <c r="J100" s="17">
        <f>Revenues2001!I100/'Expenditures2001per pupil'!$C100</f>
        <v>1334.3420429566449</v>
      </c>
      <c r="K100" s="17">
        <f>Revenues2001!J100/'Expenditures2001per pupil'!$C100</f>
        <v>130.17471139843698</v>
      </c>
      <c r="L100" s="17">
        <f>Revenues2001!K100/'Expenditures2001per pupil'!$C100</f>
        <v>7795.7755982625322</v>
      </c>
    </row>
    <row r="101" spans="1:12" x14ac:dyDescent="0.25">
      <c r="A101" s="1" t="s">
        <v>198</v>
      </c>
      <c r="B101" s="1" t="s">
        <v>199</v>
      </c>
      <c r="C101" s="10">
        <v>2213.4580999999998</v>
      </c>
      <c r="D101" s="17">
        <f>Revenues2001!C101/$C101</f>
        <v>785.97191878174704</v>
      </c>
      <c r="E101" s="17">
        <f>Revenues2001!D101/'Expenditures2001per pupil'!$C101</f>
        <v>355.31324039971662</v>
      </c>
      <c r="F101" s="17">
        <f>Revenues2001!E101/'Expenditures2001per pupil'!$C101</f>
        <v>1141.2851591814635</v>
      </c>
      <c r="G101" s="17">
        <f>Revenues2001!F101/'Expenditures2001per pupil'!$C101</f>
        <v>3875.7905559630881</v>
      </c>
      <c r="H101" s="17">
        <f>Revenues2001!G101/'Expenditures2001per pupil'!$C101</f>
        <v>966.61245134931642</v>
      </c>
      <c r="I101" s="17">
        <f>Revenues2001!H101/'Expenditures2001per pupil'!$C101</f>
        <v>4842.403007312405</v>
      </c>
      <c r="J101" s="17">
        <f>Revenues2001!I101/'Expenditures2001per pupil'!$C101</f>
        <v>1020.5802766268764</v>
      </c>
      <c r="K101" s="17">
        <f>Revenues2001!J101/'Expenditures2001per pupil'!$C101</f>
        <v>165.5636716141137</v>
      </c>
      <c r="L101" s="17">
        <f>Revenues2001!K101/'Expenditures2001per pupil'!$C101</f>
        <v>7169.8321147348588</v>
      </c>
    </row>
    <row r="102" spans="1:12" x14ac:dyDescent="0.25">
      <c r="A102" s="1" t="s">
        <v>200</v>
      </c>
      <c r="B102" s="1" t="s">
        <v>201</v>
      </c>
      <c r="C102" s="10">
        <v>3630.4070000000002</v>
      </c>
      <c r="D102" s="17">
        <f>Revenues2001!C102/$C102</f>
        <v>949.29748097114179</v>
      </c>
      <c r="E102" s="17">
        <f>Revenues2001!D102/'Expenditures2001per pupil'!$C102</f>
        <v>290.06105926966313</v>
      </c>
      <c r="F102" s="17">
        <f>Revenues2001!E102/'Expenditures2001per pupil'!$C102</f>
        <v>1239.3585402408048</v>
      </c>
      <c r="G102" s="17">
        <f>Revenues2001!F102/'Expenditures2001per pupil'!$C102</f>
        <v>3906.9539586057431</v>
      </c>
      <c r="H102" s="17">
        <f>Revenues2001!G102/'Expenditures2001per pupil'!$C102</f>
        <v>723.67657400396149</v>
      </c>
      <c r="I102" s="17">
        <f>Revenues2001!H102/'Expenditures2001per pupil'!$C102</f>
        <v>4630.6305326097045</v>
      </c>
      <c r="J102" s="17">
        <f>Revenues2001!I102/'Expenditures2001per pupil'!$C102</f>
        <v>1299.034970459235</v>
      </c>
      <c r="K102" s="17">
        <f>Revenues2001!J102/'Expenditures2001per pupil'!$C102</f>
        <v>0.55090241948079099</v>
      </c>
      <c r="L102" s="17">
        <f>Revenues2001!K102/'Expenditures2001per pupil'!$C102</f>
        <v>7169.574945729225</v>
      </c>
    </row>
    <row r="103" spans="1:12" x14ac:dyDescent="0.25">
      <c r="A103" s="1" t="s">
        <v>202</v>
      </c>
      <c r="B103" s="1" t="s">
        <v>203</v>
      </c>
      <c r="C103" s="10">
        <v>1310.6496</v>
      </c>
      <c r="D103" s="17">
        <f>Revenues2001!C103/$C103</f>
        <v>1440.71928149217</v>
      </c>
      <c r="E103" s="17">
        <f>Revenues2001!D103/'Expenditures2001per pupil'!$C103</f>
        <v>814.31053730913288</v>
      </c>
      <c r="F103" s="17">
        <f>Revenues2001!E103/'Expenditures2001per pupil'!$C103</f>
        <v>2255.029818801303</v>
      </c>
      <c r="G103" s="17">
        <f>Revenues2001!F103/'Expenditures2001per pupil'!$C103</f>
        <v>3307.9787305470509</v>
      </c>
      <c r="H103" s="17">
        <f>Revenues2001!G103/'Expenditures2001per pupil'!$C103</f>
        <v>735.05099303429392</v>
      </c>
      <c r="I103" s="17">
        <f>Revenues2001!H103/'Expenditures2001per pupil'!$C103</f>
        <v>4043.029723581345</v>
      </c>
      <c r="J103" s="17">
        <f>Revenues2001!I103/'Expenditures2001per pupil'!$C103</f>
        <v>641.75151772067841</v>
      </c>
      <c r="K103" s="17">
        <f>Revenues2001!J103/'Expenditures2001per pupil'!$C103</f>
        <v>48.45491884329725</v>
      </c>
      <c r="L103" s="17">
        <f>Revenues2001!K103/'Expenditures2001per pupil'!$C103</f>
        <v>6988.2659789466234</v>
      </c>
    </row>
    <row r="104" spans="1:12" x14ac:dyDescent="0.25">
      <c r="A104" s="1" t="s">
        <v>204</v>
      </c>
      <c r="B104" s="1" t="s">
        <v>205</v>
      </c>
      <c r="C104" s="10">
        <v>2875.2563</v>
      </c>
      <c r="D104" s="17">
        <f>Revenues2001!C104/$C104</f>
        <v>1225.7708817123539</v>
      </c>
      <c r="E104" s="17">
        <f>Revenues2001!D104/'Expenditures2001per pupil'!$C104</f>
        <v>551.71997362461218</v>
      </c>
      <c r="F104" s="17">
        <f>Revenues2001!E104/'Expenditures2001per pupil'!$C104</f>
        <v>1777.490855336966</v>
      </c>
      <c r="G104" s="17">
        <f>Revenues2001!F104/'Expenditures2001per pupil'!$C104</f>
        <v>3552.6154659673298</v>
      </c>
      <c r="H104" s="17">
        <f>Revenues2001!G104/'Expenditures2001per pupil'!$C104</f>
        <v>812.73849221719843</v>
      </c>
      <c r="I104" s="17">
        <f>Revenues2001!H104/'Expenditures2001per pupil'!$C104</f>
        <v>4365.353958184528</v>
      </c>
      <c r="J104" s="17">
        <f>Revenues2001!I104/'Expenditures2001per pupil'!$C104</f>
        <v>718.71834521325979</v>
      </c>
      <c r="K104" s="17">
        <f>Revenues2001!J104/'Expenditures2001per pupil'!$C104</f>
        <v>24.53647349629318</v>
      </c>
      <c r="L104" s="17">
        <f>Revenues2001!K104/'Expenditures2001per pupil'!$C104</f>
        <v>6886.0996322310475</v>
      </c>
    </row>
    <row r="105" spans="1:12" x14ac:dyDescent="0.25">
      <c r="A105" s="1" t="s">
        <v>206</v>
      </c>
      <c r="B105" s="1" t="s">
        <v>207</v>
      </c>
      <c r="C105" s="10">
        <v>932.89649999999995</v>
      </c>
      <c r="D105" s="17">
        <f>Revenues2001!C105/$C105</f>
        <v>1107.2307485342694</v>
      </c>
      <c r="E105" s="17">
        <f>Revenues2001!D105/'Expenditures2001per pupil'!$C105</f>
        <v>411.8594292078489</v>
      </c>
      <c r="F105" s="17">
        <f>Revenues2001!E105/'Expenditures2001per pupil'!$C105</f>
        <v>1519.0901777421182</v>
      </c>
      <c r="G105" s="17">
        <f>Revenues2001!F105/'Expenditures2001per pupil'!$C105</f>
        <v>3672.8040034451842</v>
      </c>
      <c r="H105" s="17">
        <f>Revenues2001!G105/'Expenditures2001per pupil'!$C105</f>
        <v>759.12811335448248</v>
      </c>
      <c r="I105" s="17">
        <f>Revenues2001!H105/'Expenditures2001per pupil'!$C105</f>
        <v>4431.9321167996668</v>
      </c>
      <c r="J105" s="17">
        <f>Revenues2001!I105/'Expenditures2001per pupil'!$C105</f>
        <v>564.35259431244526</v>
      </c>
      <c r="K105" s="17">
        <f>Revenues2001!J105/'Expenditures2001per pupil'!$C105</f>
        <v>482.13770766639175</v>
      </c>
      <c r="L105" s="17">
        <f>Revenues2001!K105/'Expenditures2001per pupil'!$C105</f>
        <v>6997.5125965206216</v>
      </c>
    </row>
    <row r="106" spans="1:12" x14ac:dyDescent="0.25">
      <c r="A106" s="1" t="s">
        <v>208</v>
      </c>
      <c r="B106" s="1" t="s">
        <v>209</v>
      </c>
      <c r="C106" s="10">
        <v>944.22659999999996</v>
      </c>
      <c r="D106" s="17">
        <f>Revenues2001!C106/$C106</f>
        <v>1880.4403201519635</v>
      </c>
      <c r="E106" s="17">
        <f>Revenues2001!D106/'Expenditures2001per pupil'!$C106</f>
        <v>678.13667820838771</v>
      </c>
      <c r="F106" s="17">
        <f>Revenues2001!E106/'Expenditures2001per pupil'!$C106</f>
        <v>2558.5769983603514</v>
      </c>
      <c r="G106" s="17">
        <f>Revenues2001!F106/'Expenditures2001per pupil'!$C106</f>
        <v>2515.8643063010513</v>
      </c>
      <c r="H106" s="17">
        <f>Revenues2001!G106/'Expenditures2001per pupil'!$C106</f>
        <v>490.35583195813382</v>
      </c>
      <c r="I106" s="17">
        <f>Revenues2001!H106/'Expenditures2001per pupil'!$C106</f>
        <v>3006.2201382591848</v>
      </c>
      <c r="J106" s="17">
        <f>Revenues2001!I106/'Expenditures2001per pupil'!$C106</f>
        <v>665.85798366620895</v>
      </c>
      <c r="K106" s="17">
        <f>Revenues2001!J106/'Expenditures2001per pupil'!$C106</f>
        <v>42.445319799293941</v>
      </c>
      <c r="L106" s="17">
        <f>Revenues2001!K106/'Expenditures2001per pupil'!$C106</f>
        <v>6273.1004400850388</v>
      </c>
    </row>
    <row r="107" spans="1:12" x14ac:dyDescent="0.25">
      <c r="A107" s="1" t="s">
        <v>210</v>
      </c>
      <c r="B107" s="1" t="s">
        <v>211</v>
      </c>
      <c r="C107" s="10">
        <v>8074.3185000000003</v>
      </c>
      <c r="D107" s="17">
        <f>Revenues2001!C107/$C107</f>
        <v>1641.3004738418479</v>
      </c>
      <c r="E107" s="17">
        <f>Revenues2001!D107/'Expenditures2001per pupil'!$C107</f>
        <v>243.68028459615508</v>
      </c>
      <c r="F107" s="17">
        <f>Revenues2001!E107/'Expenditures2001per pupil'!$C107</f>
        <v>1884.980758438003</v>
      </c>
      <c r="G107" s="17">
        <f>Revenues2001!F107/'Expenditures2001per pupil'!$C107</f>
        <v>3319.3208813846022</v>
      </c>
      <c r="H107" s="17">
        <f>Revenues2001!G107/'Expenditures2001per pupil'!$C107</f>
        <v>601.97512025318315</v>
      </c>
      <c r="I107" s="17">
        <f>Revenues2001!H107/'Expenditures2001per pupil'!$C107</f>
        <v>3921.2960016377851</v>
      </c>
      <c r="J107" s="17">
        <f>Revenues2001!I107/'Expenditures2001per pupil'!$C107</f>
        <v>622.56781547569619</v>
      </c>
      <c r="K107" s="17">
        <f>Revenues2001!J107/'Expenditures2001per pupil'!$C107</f>
        <v>45.908958136838422</v>
      </c>
      <c r="L107" s="17">
        <f>Revenues2001!K107/'Expenditures2001per pupil'!$C107</f>
        <v>6474.7535336883229</v>
      </c>
    </row>
    <row r="108" spans="1:12" x14ac:dyDescent="0.25">
      <c r="A108" s="1" t="s">
        <v>212</v>
      </c>
      <c r="B108" s="1" t="s">
        <v>213</v>
      </c>
      <c r="C108" s="10">
        <v>2192.12</v>
      </c>
      <c r="D108" s="17">
        <f>Revenues2001!C108/$C108</f>
        <v>695.76010437384809</v>
      </c>
      <c r="E108" s="17">
        <f>Revenues2001!D108/'Expenditures2001per pupil'!$C108</f>
        <v>582.54845537653057</v>
      </c>
      <c r="F108" s="17">
        <f>Revenues2001!E108/'Expenditures2001per pupil'!$C108</f>
        <v>1278.3085597503787</v>
      </c>
      <c r="G108" s="17">
        <f>Revenues2001!F108/'Expenditures2001per pupil'!$C108</f>
        <v>4651.5396054960502</v>
      </c>
      <c r="H108" s="17">
        <f>Revenues2001!G108/'Expenditures2001per pupil'!$C108</f>
        <v>929.47991898253724</v>
      </c>
      <c r="I108" s="17">
        <f>Revenues2001!H108/'Expenditures2001per pupil'!$C108</f>
        <v>5581.0195244785873</v>
      </c>
      <c r="J108" s="17">
        <f>Revenues2001!I108/'Expenditures2001per pupil'!$C108</f>
        <v>1226.5833622246957</v>
      </c>
      <c r="K108" s="17">
        <f>Revenues2001!J108/'Expenditures2001per pupil'!$C108</f>
        <v>169.31838585478897</v>
      </c>
      <c r="L108" s="17">
        <f>Revenues2001!K108/'Expenditures2001per pupil'!$C108</f>
        <v>8255.2298323084524</v>
      </c>
    </row>
    <row r="109" spans="1:12" x14ac:dyDescent="0.25">
      <c r="A109" s="1" t="s">
        <v>214</v>
      </c>
      <c r="B109" s="1" t="s">
        <v>215</v>
      </c>
      <c r="C109" s="10">
        <v>2788.6405</v>
      </c>
      <c r="D109" s="17">
        <f>Revenues2001!C109/$C109</f>
        <v>1347.8406736185607</v>
      </c>
      <c r="E109" s="17">
        <f>Revenues2001!D109/'Expenditures2001per pupil'!$C109</f>
        <v>442.04430797013811</v>
      </c>
      <c r="F109" s="17">
        <f>Revenues2001!E109/'Expenditures2001per pupil'!$C109</f>
        <v>1789.8849815886988</v>
      </c>
      <c r="G109" s="17">
        <f>Revenues2001!F109/'Expenditures2001per pupil'!$C109</f>
        <v>3498.0267266433234</v>
      </c>
      <c r="H109" s="17">
        <f>Revenues2001!G109/'Expenditures2001per pupil'!$C109</f>
        <v>641.47731842810174</v>
      </c>
      <c r="I109" s="17">
        <f>Revenues2001!H109/'Expenditures2001per pupil'!$C109</f>
        <v>4139.504045071425</v>
      </c>
      <c r="J109" s="17">
        <f>Revenues2001!I109/'Expenditures2001per pupil'!$C109</f>
        <v>879.35625262560734</v>
      </c>
      <c r="K109" s="17">
        <f>Revenues2001!J109/'Expenditures2001per pupil'!$C109</f>
        <v>140.20062464129026</v>
      </c>
      <c r="L109" s="17">
        <f>Revenues2001!K109/'Expenditures2001per pupil'!$C109</f>
        <v>6948.9459039270214</v>
      </c>
    </row>
    <row r="110" spans="1:12" x14ac:dyDescent="0.25">
      <c r="A110" s="1" t="s">
        <v>216</v>
      </c>
      <c r="B110" s="1" t="s">
        <v>217</v>
      </c>
      <c r="C110" s="10">
        <v>4355.1280999999999</v>
      </c>
      <c r="D110" s="17">
        <f>Revenues2001!C110/$C110</f>
        <v>1670.8677914663406</v>
      </c>
      <c r="E110" s="17">
        <f>Revenues2001!D110/'Expenditures2001per pupil'!$C110</f>
        <v>450.40237277980413</v>
      </c>
      <c r="F110" s="17">
        <f>Revenues2001!E110/'Expenditures2001per pupil'!$C110</f>
        <v>2121.2701642461448</v>
      </c>
      <c r="G110" s="17">
        <f>Revenues2001!F110/'Expenditures2001per pupil'!$C110</f>
        <v>2942.5568446540069</v>
      </c>
      <c r="H110" s="17">
        <f>Revenues2001!G110/'Expenditures2001per pupil'!$C110</f>
        <v>584.34043306326612</v>
      </c>
      <c r="I110" s="17">
        <f>Revenues2001!H110/'Expenditures2001per pupil'!$C110</f>
        <v>3526.897277717273</v>
      </c>
      <c r="J110" s="17">
        <f>Revenues2001!I110/'Expenditures2001per pupil'!$C110</f>
        <v>507.87446872113821</v>
      </c>
      <c r="K110" s="17">
        <f>Revenues2001!J110/'Expenditures2001per pupil'!$C110</f>
        <v>38.495997396724107</v>
      </c>
      <c r="L110" s="17">
        <f>Revenues2001!K110/'Expenditures2001per pupil'!$C110</f>
        <v>6194.53790808128</v>
      </c>
    </row>
    <row r="111" spans="1:12" x14ac:dyDescent="0.25">
      <c r="A111" s="1" t="s">
        <v>218</v>
      </c>
      <c r="B111" s="1" t="s">
        <v>219</v>
      </c>
      <c r="C111" s="10">
        <v>2278.2849000000001</v>
      </c>
      <c r="D111" s="17">
        <f>Revenues2001!C111/$C111</f>
        <v>1062.7208037063317</v>
      </c>
      <c r="E111" s="17">
        <f>Revenues2001!D111/'Expenditures2001per pupil'!$C111</f>
        <v>267.58744703087831</v>
      </c>
      <c r="F111" s="17">
        <f>Revenues2001!E111/'Expenditures2001per pupil'!$C111</f>
        <v>1330.3082507372103</v>
      </c>
      <c r="G111" s="17">
        <f>Revenues2001!F111/'Expenditures2001per pupil'!$C111</f>
        <v>4221.9522237978226</v>
      </c>
      <c r="H111" s="17">
        <f>Revenues2001!G111/'Expenditures2001per pupil'!$C111</f>
        <v>1020.6881940006713</v>
      </c>
      <c r="I111" s="17">
        <f>Revenues2001!H111/'Expenditures2001per pupil'!$C111</f>
        <v>5242.6404177984941</v>
      </c>
      <c r="J111" s="17">
        <f>Revenues2001!I111/'Expenditures2001per pupil'!$C111</f>
        <v>1238.4825532574964</v>
      </c>
      <c r="K111" s="17">
        <f>Revenues2001!J111/'Expenditures2001per pupil'!$C111</f>
        <v>9.9687444708956274</v>
      </c>
      <c r="L111" s="17">
        <f>Revenues2001!K111/'Expenditures2001per pupil'!$C111</f>
        <v>7821.3999662640963</v>
      </c>
    </row>
    <row r="112" spans="1:12" x14ac:dyDescent="0.25">
      <c r="A112" s="1" t="s">
        <v>220</v>
      </c>
      <c r="B112" s="1" t="s">
        <v>221</v>
      </c>
      <c r="C112" s="10">
        <v>2397.7222999999999</v>
      </c>
      <c r="D112" s="17">
        <f>Revenues2001!C112/$C112</f>
        <v>1917.3908296219292</v>
      </c>
      <c r="E112" s="17">
        <f>Revenues2001!D112/'Expenditures2001per pupil'!$C112</f>
        <v>326.88076096218487</v>
      </c>
      <c r="F112" s="17">
        <f>Revenues2001!E112/'Expenditures2001per pupil'!$C112</f>
        <v>2244.2715905841142</v>
      </c>
      <c r="G112" s="17">
        <f>Revenues2001!F112/'Expenditures2001per pupil'!$C112</f>
        <v>3104.1242766103483</v>
      </c>
      <c r="H112" s="17">
        <f>Revenues2001!G112/'Expenditures2001per pupil'!$C112</f>
        <v>652.59186603886542</v>
      </c>
      <c r="I112" s="17">
        <f>Revenues2001!H112/'Expenditures2001per pupil'!$C112</f>
        <v>3756.7161426492135</v>
      </c>
      <c r="J112" s="17">
        <f>Revenues2001!I112/'Expenditures2001per pupil'!$C112</f>
        <v>774.85772226416714</v>
      </c>
      <c r="K112" s="17">
        <f>Revenues2001!J112/'Expenditures2001per pupil'!$C112</f>
        <v>23.342753245444648</v>
      </c>
      <c r="L112" s="17">
        <f>Revenues2001!K112/'Expenditures2001per pupil'!$C112</f>
        <v>6799.1882087429394</v>
      </c>
    </row>
    <row r="113" spans="1:12" x14ac:dyDescent="0.25">
      <c r="A113" s="1" t="s">
        <v>222</v>
      </c>
      <c r="B113" s="1" t="s">
        <v>223</v>
      </c>
      <c r="C113" s="10">
        <v>1284.7034000000001</v>
      </c>
      <c r="D113" s="17">
        <f>Revenues2001!C113/$C113</f>
        <v>1809.0440019073662</v>
      </c>
      <c r="E113" s="17">
        <f>Revenues2001!D113/'Expenditures2001per pupil'!$C113</f>
        <v>379.06788446267046</v>
      </c>
      <c r="F113" s="17">
        <f>Revenues2001!E113/'Expenditures2001per pupil'!$C113</f>
        <v>2188.1118863700367</v>
      </c>
      <c r="G113" s="17">
        <f>Revenues2001!F113/'Expenditures2001per pupil'!$C113</f>
        <v>3618.6912870316992</v>
      </c>
      <c r="H113" s="17">
        <f>Revenues2001!G113/'Expenditures2001per pupil'!$C113</f>
        <v>790.37389486164682</v>
      </c>
      <c r="I113" s="17">
        <f>Revenues2001!H113/'Expenditures2001per pupil'!$C113</f>
        <v>4409.0651818933457</v>
      </c>
      <c r="J113" s="17">
        <f>Revenues2001!I113/'Expenditures2001per pupil'!$C113</f>
        <v>945.08558162140753</v>
      </c>
      <c r="K113" s="17">
        <f>Revenues2001!J113/'Expenditures2001per pupil'!$C113</f>
        <v>308.06091117996573</v>
      </c>
      <c r="L113" s="17">
        <f>Revenues2001!K113/'Expenditures2001per pupil'!$C113</f>
        <v>7850.3235610647553</v>
      </c>
    </row>
    <row r="114" spans="1:12" x14ac:dyDescent="0.25">
      <c r="A114" s="1" t="s">
        <v>224</v>
      </c>
      <c r="B114" s="1" t="s">
        <v>225</v>
      </c>
      <c r="C114" s="10">
        <v>5972.2372999999998</v>
      </c>
      <c r="D114" s="17">
        <f>Revenues2001!C114/$C114</f>
        <v>1784.869226478995</v>
      </c>
      <c r="E114" s="17">
        <f>Revenues2001!D114/'Expenditures2001per pupil'!$C114</f>
        <v>719.16484463870859</v>
      </c>
      <c r="F114" s="17">
        <f>Revenues2001!E114/'Expenditures2001per pupil'!$C114</f>
        <v>2504.0340711177032</v>
      </c>
      <c r="G114" s="17">
        <f>Revenues2001!F114/'Expenditures2001per pupil'!$C114</f>
        <v>2966.6903892114269</v>
      </c>
      <c r="H114" s="17">
        <f>Revenues2001!G114/'Expenditures2001per pupil'!$C114</f>
        <v>587.06294708015048</v>
      </c>
      <c r="I114" s="17">
        <f>Revenues2001!H114/'Expenditures2001per pupil'!$C114</f>
        <v>3553.7533362915774</v>
      </c>
      <c r="J114" s="17">
        <f>Revenues2001!I114/'Expenditures2001per pupil'!$C114</f>
        <v>529.07269776437056</v>
      </c>
      <c r="K114" s="17">
        <f>Revenues2001!J114/'Expenditures2001per pupil'!$C114</f>
        <v>161.49906836421252</v>
      </c>
      <c r="L114" s="17">
        <f>Revenues2001!K114/'Expenditures2001per pupil'!$C114</f>
        <v>6748.3591735378632</v>
      </c>
    </row>
    <row r="115" spans="1:12" x14ac:dyDescent="0.25">
      <c r="A115" s="1" t="s">
        <v>226</v>
      </c>
      <c r="B115" s="1" t="s">
        <v>227</v>
      </c>
      <c r="C115" s="10">
        <v>2934.8279000000002</v>
      </c>
      <c r="D115" s="17">
        <f>Revenues2001!C115/$C115</f>
        <v>545.17158229278107</v>
      </c>
      <c r="E115" s="17">
        <f>Revenues2001!D115/'Expenditures2001per pupil'!$C115</f>
        <v>234.00402797043057</v>
      </c>
      <c r="F115" s="17">
        <f>Revenues2001!E115/'Expenditures2001per pupil'!$C115</f>
        <v>779.17561026321152</v>
      </c>
      <c r="G115" s="17">
        <f>Revenues2001!F115/'Expenditures2001per pupil'!$C115</f>
        <v>4467.2786434938826</v>
      </c>
      <c r="H115" s="17">
        <f>Revenues2001!G115/'Expenditures2001per pupil'!$C115</f>
        <v>1005.4929626367531</v>
      </c>
      <c r="I115" s="17">
        <f>Revenues2001!H115/'Expenditures2001per pupil'!$C115</f>
        <v>5472.7716061306355</v>
      </c>
      <c r="J115" s="17">
        <f>Revenues2001!I115/'Expenditures2001per pupil'!$C115</f>
        <v>1397.4635684770476</v>
      </c>
      <c r="K115" s="17">
        <f>Revenues2001!J115/'Expenditures2001per pupil'!$C115</f>
        <v>69.262521321948711</v>
      </c>
      <c r="L115" s="17">
        <f>Revenues2001!K115/'Expenditures2001per pupil'!$C115</f>
        <v>7718.6733061928426</v>
      </c>
    </row>
    <row r="116" spans="1:12" x14ac:dyDescent="0.25">
      <c r="A116" s="1" t="s">
        <v>228</v>
      </c>
      <c r="B116" s="1" t="s">
        <v>229</v>
      </c>
      <c r="C116" s="10">
        <v>1464.5399</v>
      </c>
      <c r="D116" s="17">
        <f>Revenues2001!C116/$C116</f>
        <v>1233.6478849091104</v>
      </c>
      <c r="E116" s="17">
        <f>Revenues2001!D116/'Expenditures2001per pupil'!$C116</f>
        <v>313.98979979992356</v>
      </c>
      <c r="F116" s="17">
        <f>Revenues2001!E116/'Expenditures2001per pupil'!$C116</f>
        <v>1547.6376847090339</v>
      </c>
      <c r="G116" s="17">
        <f>Revenues2001!F116/'Expenditures2001per pupil'!$C116</f>
        <v>3646.5411423751584</v>
      </c>
      <c r="H116" s="17">
        <f>Revenues2001!G116/'Expenditures2001per pupil'!$C116</f>
        <v>769.80403879744108</v>
      </c>
      <c r="I116" s="17">
        <f>Revenues2001!H116/'Expenditures2001per pupil'!$C116</f>
        <v>4416.345181172599</v>
      </c>
      <c r="J116" s="17">
        <f>Revenues2001!I116/'Expenditures2001per pupil'!$C116</f>
        <v>673.50188956955014</v>
      </c>
      <c r="K116" s="17">
        <f>Revenues2001!J116/'Expenditures2001per pupil'!$C116</f>
        <v>41.383986875331971</v>
      </c>
      <c r="L116" s="17">
        <f>Revenues2001!K116/'Expenditures2001per pupil'!$C116</f>
        <v>6678.8687423265146</v>
      </c>
    </row>
    <row r="117" spans="1:12" x14ac:dyDescent="0.25">
      <c r="A117" s="1" t="s">
        <v>230</v>
      </c>
      <c r="B117" s="1" t="s">
        <v>231</v>
      </c>
      <c r="C117" s="10">
        <v>4147.7047000000002</v>
      </c>
      <c r="D117" s="17">
        <f>Revenues2001!C117/$C117</f>
        <v>1043.5196170064853</v>
      </c>
      <c r="E117" s="17">
        <f>Revenues2001!D117/'Expenditures2001per pupil'!$C117</f>
        <v>322.6990002446413</v>
      </c>
      <c r="F117" s="17">
        <f>Revenues2001!E117/'Expenditures2001per pupil'!$C117</f>
        <v>1366.2186172511267</v>
      </c>
      <c r="G117" s="17">
        <f>Revenues2001!F117/'Expenditures2001per pupil'!$C117</f>
        <v>3769.123438319994</v>
      </c>
      <c r="H117" s="17">
        <f>Revenues2001!G117/'Expenditures2001per pupil'!$C117</f>
        <v>713.92308136112024</v>
      </c>
      <c r="I117" s="17">
        <f>Revenues2001!H117/'Expenditures2001per pupil'!$C117</f>
        <v>4483.0465196811147</v>
      </c>
      <c r="J117" s="17">
        <f>Revenues2001!I117/'Expenditures2001per pupil'!$C117</f>
        <v>534.49999224872488</v>
      </c>
      <c r="K117" s="17">
        <f>Revenues2001!J117/'Expenditures2001per pupil'!$C117</f>
        <v>113.39980158182428</v>
      </c>
      <c r="L117" s="17">
        <f>Revenues2001!K117/'Expenditures2001per pupil'!$C117</f>
        <v>6497.1649307627895</v>
      </c>
    </row>
    <row r="118" spans="1:12" x14ac:dyDescent="0.25">
      <c r="A118" s="1" t="s">
        <v>232</v>
      </c>
      <c r="B118" s="1" t="s">
        <v>233</v>
      </c>
      <c r="C118" s="10">
        <v>1015.2076</v>
      </c>
      <c r="D118" s="17">
        <f>Revenues2001!C118/$C118</f>
        <v>745.01599475811656</v>
      </c>
      <c r="E118" s="17">
        <f>Revenues2001!D118/'Expenditures2001per pupil'!$C118</f>
        <v>252.89314224992015</v>
      </c>
      <c r="F118" s="17">
        <f>Revenues2001!E118/'Expenditures2001per pupil'!$C118</f>
        <v>997.90913700803662</v>
      </c>
      <c r="G118" s="17">
        <f>Revenues2001!F118/'Expenditures2001per pupil'!$C118</f>
        <v>4366.8867924156602</v>
      </c>
      <c r="H118" s="17">
        <f>Revenues2001!G118/'Expenditures2001per pupil'!$C118</f>
        <v>951.16194953623267</v>
      </c>
      <c r="I118" s="17">
        <f>Revenues2001!H118/'Expenditures2001per pupil'!$C118</f>
        <v>5318.0487419518922</v>
      </c>
      <c r="J118" s="17">
        <f>Revenues2001!I118/'Expenditures2001per pupil'!$C118</f>
        <v>983.57469940138355</v>
      </c>
      <c r="K118" s="17">
        <f>Revenues2001!J118/'Expenditures2001per pupil'!$C118</f>
        <v>88.572002416057572</v>
      </c>
      <c r="L118" s="17">
        <f>Revenues2001!K118/'Expenditures2001per pupil'!$C118</f>
        <v>7388.1045807773708</v>
      </c>
    </row>
    <row r="119" spans="1:12" x14ac:dyDescent="0.25">
      <c r="A119" s="1" t="s">
        <v>234</v>
      </c>
      <c r="B119" s="1" t="s">
        <v>235</v>
      </c>
      <c r="C119" s="10">
        <v>2007.7093</v>
      </c>
      <c r="D119" s="17">
        <f>Revenues2001!C119/$C119</f>
        <v>1481.6546100573426</v>
      </c>
      <c r="E119" s="17">
        <f>Revenues2001!D119/'Expenditures2001per pupil'!$C119</f>
        <v>296.7161879461334</v>
      </c>
      <c r="F119" s="17">
        <f>Revenues2001!E119/'Expenditures2001per pupil'!$C119</f>
        <v>1778.3707980034758</v>
      </c>
      <c r="G119" s="17">
        <f>Revenues2001!F119/'Expenditures2001per pupil'!$C119</f>
        <v>3184.1791040167022</v>
      </c>
      <c r="H119" s="17">
        <f>Revenues2001!G119/'Expenditures2001per pupil'!$C119</f>
        <v>578.13178929838114</v>
      </c>
      <c r="I119" s="17">
        <f>Revenues2001!H119/'Expenditures2001per pupil'!$C119</f>
        <v>3762.3108933150834</v>
      </c>
      <c r="J119" s="17">
        <f>Revenues2001!I119/'Expenditures2001per pupil'!$C119</f>
        <v>437.92275604839801</v>
      </c>
      <c r="K119" s="17">
        <f>Revenues2001!J119/'Expenditures2001per pupil'!$C119</f>
        <v>51.196022252823155</v>
      </c>
      <c r="L119" s="17">
        <f>Revenues2001!K119/'Expenditures2001per pupil'!$C119</f>
        <v>6029.8004696197804</v>
      </c>
    </row>
    <row r="120" spans="1:12" x14ac:dyDescent="0.25">
      <c r="A120" s="1" t="s">
        <v>236</v>
      </c>
      <c r="B120" s="1" t="s">
        <v>237</v>
      </c>
      <c r="C120" s="10">
        <v>1420.5311999999999</v>
      </c>
      <c r="D120" s="17">
        <f>Revenues2001!C120/$C120</f>
        <v>1012.8571340073347</v>
      </c>
      <c r="E120" s="17">
        <f>Revenues2001!D120/'Expenditures2001per pupil'!$C120</f>
        <v>477.70768428035939</v>
      </c>
      <c r="F120" s="17">
        <f>Revenues2001!E120/'Expenditures2001per pupil'!$C120</f>
        <v>1490.5648182876942</v>
      </c>
      <c r="G120" s="17">
        <f>Revenues2001!F120/'Expenditures2001per pupil'!$C120</f>
        <v>3913.8204074644755</v>
      </c>
      <c r="H120" s="17">
        <f>Revenues2001!G120/'Expenditures2001per pupil'!$C120</f>
        <v>751.79538471242302</v>
      </c>
      <c r="I120" s="17">
        <f>Revenues2001!H120/'Expenditures2001per pupil'!$C120</f>
        <v>4665.6157921768981</v>
      </c>
      <c r="J120" s="17">
        <f>Revenues2001!I120/'Expenditures2001per pupil'!$C120</f>
        <v>1391.4279461091739</v>
      </c>
      <c r="K120" s="17">
        <f>Revenues2001!J120/'Expenditures2001per pupil'!$C120</f>
        <v>117.52683784770093</v>
      </c>
      <c r="L120" s="17">
        <f>Revenues2001!K120/'Expenditures2001per pupil'!$C120</f>
        <v>7665.1353944214679</v>
      </c>
    </row>
    <row r="121" spans="1:12" x14ac:dyDescent="0.25">
      <c r="A121" s="1" t="s">
        <v>238</v>
      </c>
      <c r="B121" s="1" t="s">
        <v>239</v>
      </c>
      <c r="C121" s="10">
        <v>1456.5700999999999</v>
      </c>
      <c r="D121" s="17">
        <f>Revenues2001!C121/$C121</f>
        <v>1486.4805133649249</v>
      </c>
      <c r="E121" s="17">
        <f>Revenues2001!D121/'Expenditures2001per pupil'!$C121</f>
        <v>305.97091070316498</v>
      </c>
      <c r="F121" s="17">
        <f>Revenues2001!E121/'Expenditures2001per pupil'!$C121</f>
        <v>1792.4514240680899</v>
      </c>
      <c r="G121" s="17">
        <f>Revenues2001!F121/'Expenditures2001per pupil'!$C121</f>
        <v>3755.7807894038197</v>
      </c>
      <c r="H121" s="17">
        <f>Revenues2001!G121/'Expenditures2001per pupil'!$C121</f>
        <v>821.02831851347207</v>
      </c>
      <c r="I121" s="17">
        <f>Revenues2001!H121/'Expenditures2001per pupil'!$C121</f>
        <v>4576.8091079172918</v>
      </c>
      <c r="J121" s="17">
        <f>Revenues2001!I121/'Expenditures2001per pupil'!$C121</f>
        <v>1070.3647424864757</v>
      </c>
      <c r="K121" s="17">
        <f>Revenues2001!J121/'Expenditures2001per pupil'!$C121</f>
        <v>81.348903152687271</v>
      </c>
      <c r="L121" s="17">
        <f>Revenues2001!K121/'Expenditures2001per pupil'!$C121</f>
        <v>7520.9741776245446</v>
      </c>
    </row>
    <row r="122" spans="1:12" x14ac:dyDescent="0.25">
      <c r="A122" s="1" t="s">
        <v>240</v>
      </c>
      <c r="B122" s="1" t="s">
        <v>241</v>
      </c>
      <c r="C122" s="10">
        <v>1802.3025</v>
      </c>
      <c r="D122" s="17">
        <f>Revenues2001!C122/$C122</f>
        <v>977.06639701160043</v>
      </c>
      <c r="E122" s="17">
        <f>Revenues2001!D122/'Expenditures2001per pupil'!$C122</f>
        <v>290.85736162492145</v>
      </c>
      <c r="F122" s="17">
        <f>Revenues2001!E122/'Expenditures2001per pupil'!$C122</f>
        <v>1267.9237586365221</v>
      </c>
      <c r="G122" s="17">
        <f>Revenues2001!F122/'Expenditures2001per pupil'!$C122</f>
        <v>3922.3859479748821</v>
      </c>
      <c r="H122" s="17">
        <f>Revenues2001!G122/'Expenditures2001per pupil'!$C122</f>
        <v>874.74888371957513</v>
      </c>
      <c r="I122" s="17">
        <f>Revenues2001!H122/'Expenditures2001per pupil'!$C122</f>
        <v>4797.1348316944577</v>
      </c>
      <c r="J122" s="17">
        <f>Revenues2001!I122/'Expenditures2001per pupil'!$C122</f>
        <v>1003.9411863435799</v>
      </c>
      <c r="K122" s="17">
        <f>Revenues2001!J122/'Expenditures2001per pupil'!$C122</f>
        <v>71.020264356288692</v>
      </c>
      <c r="L122" s="17">
        <f>Revenues2001!K122/'Expenditures2001per pupil'!$C122</f>
        <v>7140.020041030848</v>
      </c>
    </row>
    <row r="123" spans="1:12" x14ac:dyDescent="0.25">
      <c r="A123" s="1" t="s">
        <v>242</v>
      </c>
      <c r="B123" s="1" t="s">
        <v>243</v>
      </c>
      <c r="C123" s="10">
        <v>3577.8171000000002</v>
      </c>
      <c r="D123" s="17">
        <f>Revenues2001!C123/$C123</f>
        <v>1225.7381323377317</v>
      </c>
      <c r="E123" s="17">
        <f>Revenues2001!D123/'Expenditures2001per pupil'!$C123</f>
        <v>322.62536282248749</v>
      </c>
      <c r="F123" s="17">
        <f>Revenues2001!E123/'Expenditures2001per pupil'!$C123</f>
        <v>1548.3634951602191</v>
      </c>
      <c r="G123" s="17">
        <f>Revenues2001!F123/'Expenditures2001per pupil'!$C123</f>
        <v>3491.8875534470444</v>
      </c>
      <c r="H123" s="17">
        <f>Revenues2001!G123/'Expenditures2001per pupil'!$C123</f>
        <v>686.67427130358317</v>
      </c>
      <c r="I123" s="17">
        <f>Revenues2001!H123/'Expenditures2001per pupil'!$C123</f>
        <v>4178.5618247506272</v>
      </c>
      <c r="J123" s="17">
        <f>Revenues2001!I123/'Expenditures2001per pupil'!$C123</f>
        <v>944.51412846117807</v>
      </c>
      <c r="K123" s="17">
        <f>Revenues2001!J123/'Expenditures2001per pupil'!$C123</f>
        <v>161.91693532908656</v>
      </c>
      <c r="L123" s="17">
        <f>Revenues2001!K123/'Expenditures2001per pupil'!$C123</f>
        <v>6833.3563837011116</v>
      </c>
    </row>
    <row r="124" spans="1:12" x14ac:dyDescent="0.25">
      <c r="A124" s="1" t="s">
        <v>244</v>
      </c>
      <c r="B124" s="1" t="s">
        <v>245</v>
      </c>
      <c r="C124" s="10">
        <v>775.10709999999995</v>
      </c>
      <c r="D124" s="17">
        <f>Revenues2001!C124/$C124</f>
        <v>538.45908520254818</v>
      </c>
      <c r="E124" s="17">
        <f>Revenues2001!D124/'Expenditures2001per pupil'!$C124</f>
        <v>258.44411694848367</v>
      </c>
      <c r="F124" s="17">
        <f>Revenues2001!E124/'Expenditures2001per pupil'!$C124</f>
        <v>796.90320215103179</v>
      </c>
      <c r="G124" s="17">
        <f>Revenues2001!F124/'Expenditures2001per pupil'!$C124</f>
        <v>4357.8468059446241</v>
      </c>
      <c r="H124" s="17">
        <f>Revenues2001!G124/'Expenditures2001per pupil'!$C124</f>
        <v>815.31074866944186</v>
      </c>
      <c r="I124" s="17">
        <f>Revenues2001!H124/'Expenditures2001per pupil'!$C124</f>
        <v>5173.1575546140657</v>
      </c>
      <c r="J124" s="17">
        <f>Revenues2001!I124/'Expenditures2001per pupil'!$C124</f>
        <v>784.37316597925633</v>
      </c>
      <c r="K124" s="17">
        <f>Revenues2001!J124/'Expenditures2001per pupil'!$C124</f>
        <v>53.921567742057839</v>
      </c>
      <c r="L124" s="17">
        <f>Revenues2001!K124/'Expenditures2001per pupil'!$C124</f>
        <v>6808.3554904864113</v>
      </c>
    </row>
    <row r="125" spans="1:12" x14ac:dyDescent="0.25">
      <c r="A125" s="1" t="s">
        <v>246</v>
      </c>
      <c r="B125" s="1" t="s">
        <v>247</v>
      </c>
      <c r="C125" s="10">
        <v>2017.0757000000001</v>
      </c>
      <c r="D125" s="17">
        <f>Revenues2001!C125/$C125</f>
        <v>732.7809908175484</v>
      </c>
      <c r="E125" s="17">
        <f>Revenues2001!D125/'Expenditures2001per pupil'!$C125</f>
        <v>310.00057657726973</v>
      </c>
      <c r="F125" s="17">
        <f>Revenues2001!E125/'Expenditures2001per pupil'!$C125</f>
        <v>1042.781567394818</v>
      </c>
      <c r="G125" s="17">
        <f>Revenues2001!F125/'Expenditures2001per pupil'!$C125</f>
        <v>4472.4251053145899</v>
      </c>
      <c r="H125" s="17">
        <f>Revenues2001!G125/'Expenditures2001per pupil'!$C125</f>
        <v>840.2340526932129</v>
      </c>
      <c r="I125" s="17">
        <f>Revenues2001!H125/'Expenditures2001per pupil'!$C125</f>
        <v>5312.6591580078029</v>
      </c>
      <c r="J125" s="17">
        <f>Revenues2001!I125/'Expenditures2001per pupil'!$C125</f>
        <v>1102.1703052592422</v>
      </c>
      <c r="K125" s="17">
        <f>Revenues2001!J125/'Expenditures2001per pupil'!$C125</f>
        <v>76.177111250708137</v>
      </c>
      <c r="L125" s="17">
        <f>Revenues2001!K125/'Expenditures2001per pupil'!$C125</f>
        <v>7533.7881419125715</v>
      </c>
    </row>
    <row r="126" spans="1:12" x14ac:dyDescent="0.25">
      <c r="A126" s="1" t="s">
        <v>248</v>
      </c>
      <c r="B126" s="1" t="s">
        <v>249</v>
      </c>
      <c r="C126" s="10">
        <v>4583.3980000000001</v>
      </c>
      <c r="D126" s="17">
        <f>Revenues2001!C126/$C126</f>
        <v>998.82482603518167</v>
      </c>
      <c r="E126" s="17">
        <f>Revenues2001!D126/'Expenditures2001per pupil'!$C126</f>
        <v>1227.5736385973898</v>
      </c>
      <c r="F126" s="17">
        <f>Revenues2001!E126/'Expenditures2001per pupil'!$C126</f>
        <v>2226.3984646325716</v>
      </c>
      <c r="G126" s="17">
        <f>Revenues2001!F126/'Expenditures2001per pupil'!$C126</f>
        <v>3749.6558230378423</v>
      </c>
      <c r="H126" s="17">
        <f>Revenues2001!G126/'Expenditures2001per pupil'!$C126</f>
        <v>622.07489945232805</v>
      </c>
      <c r="I126" s="17">
        <f>Revenues2001!H126/'Expenditures2001per pupil'!$C126</f>
        <v>4371.7307224901706</v>
      </c>
      <c r="J126" s="17">
        <f>Revenues2001!I126/'Expenditures2001per pupil'!$C126</f>
        <v>704.2015661742663</v>
      </c>
      <c r="K126" s="17">
        <f>Revenues2001!J126/'Expenditures2001per pupil'!$C126</f>
        <v>436.77762001030675</v>
      </c>
      <c r="L126" s="17">
        <f>Revenues2001!K126/'Expenditures2001per pupil'!$C126</f>
        <v>7739.1083733073156</v>
      </c>
    </row>
    <row r="127" spans="1:12" x14ac:dyDescent="0.25">
      <c r="A127" s="1" t="s">
        <v>250</v>
      </c>
      <c r="B127" s="1" t="s">
        <v>251</v>
      </c>
      <c r="C127" s="10">
        <v>1354.7097000000001</v>
      </c>
      <c r="D127" s="17">
        <f>Revenues2001!C127/$C127</f>
        <v>1714.3570906741127</v>
      </c>
      <c r="E127" s="17">
        <f>Revenues2001!D127/'Expenditures2001per pupil'!$C127</f>
        <v>540.81531268285744</v>
      </c>
      <c r="F127" s="17">
        <f>Revenues2001!E127/'Expenditures2001per pupil'!$C127</f>
        <v>2255.1724033569699</v>
      </c>
      <c r="G127" s="17">
        <f>Revenues2001!F127/'Expenditures2001per pupil'!$C127</f>
        <v>2999.6404395716659</v>
      </c>
      <c r="H127" s="17">
        <f>Revenues2001!G127/'Expenditures2001per pupil'!$C127</f>
        <v>570.45104940194949</v>
      </c>
      <c r="I127" s="17">
        <f>Revenues2001!H127/'Expenditures2001per pupil'!$C127</f>
        <v>3570.0914889736155</v>
      </c>
      <c r="J127" s="17">
        <f>Revenues2001!I127/'Expenditures2001per pupil'!$C127</f>
        <v>500.24800147219725</v>
      </c>
      <c r="K127" s="17">
        <f>Revenues2001!J127/'Expenditures2001per pupil'!$C127</f>
        <v>79.670028198661299</v>
      </c>
      <c r="L127" s="17">
        <f>Revenues2001!K127/'Expenditures2001per pupil'!$C127</f>
        <v>6405.181922001444</v>
      </c>
    </row>
    <row r="128" spans="1:12" x14ac:dyDescent="0.25">
      <c r="A128" s="1" t="s">
        <v>252</v>
      </c>
      <c r="B128" s="1" t="s">
        <v>253</v>
      </c>
      <c r="C128" s="10">
        <v>4108.5078999999996</v>
      </c>
      <c r="D128" s="17">
        <f>Revenues2001!C128/$C128</f>
        <v>1444.6120719397913</v>
      </c>
      <c r="E128" s="17">
        <f>Revenues2001!D128/'Expenditures2001per pupil'!$C128</f>
        <v>404.72076736179577</v>
      </c>
      <c r="F128" s="17">
        <f>Revenues2001!E128/'Expenditures2001per pupil'!$C128</f>
        <v>1849.332839301587</v>
      </c>
      <c r="G128" s="17">
        <f>Revenues2001!F128/'Expenditures2001per pupil'!$C128</f>
        <v>3309.6803829925702</v>
      </c>
      <c r="H128" s="17">
        <f>Revenues2001!G128/'Expenditures2001per pupil'!$C128</f>
        <v>602.67933037198236</v>
      </c>
      <c r="I128" s="17">
        <f>Revenues2001!H128/'Expenditures2001per pupil'!$C128</f>
        <v>3912.3597133645526</v>
      </c>
      <c r="J128" s="17">
        <f>Revenues2001!I128/'Expenditures2001per pupil'!$C128</f>
        <v>526.76669065185445</v>
      </c>
      <c r="K128" s="17">
        <f>Revenues2001!J128/'Expenditures2001per pupil'!$C128</f>
        <v>46.787620878129509</v>
      </c>
      <c r="L128" s="17">
        <f>Revenues2001!K128/'Expenditures2001per pupil'!$C128</f>
        <v>6335.2468641961241</v>
      </c>
    </row>
    <row r="129" spans="1:12" x14ac:dyDescent="0.25">
      <c r="A129" s="1" t="s">
        <v>254</v>
      </c>
      <c r="B129" s="1" t="s">
        <v>255</v>
      </c>
      <c r="C129" s="10">
        <v>2336.6727000000001</v>
      </c>
      <c r="D129" s="17">
        <f>Revenues2001!C129/$C129</f>
        <v>1908.55111629455</v>
      </c>
      <c r="E129" s="17">
        <f>Revenues2001!D129/'Expenditures2001per pupil'!$C129</f>
        <v>520.58926352843503</v>
      </c>
      <c r="F129" s="17">
        <f>Revenues2001!E129/'Expenditures2001per pupil'!$C129</f>
        <v>2429.1403798229849</v>
      </c>
      <c r="G129" s="17">
        <f>Revenues2001!F129/'Expenditures2001per pupil'!$C129</f>
        <v>3607.8929667813554</v>
      </c>
      <c r="H129" s="17">
        <f>Revenues2001!G129/'Expenditures2001per pupil'!$C129</f>
        <v>946.19561823955939</v>
      </c>
      <c r="I129" s="17">
        <f>Revenues2001!H129/'Expenditures2001per pupil'!$C129</f>
        <v>4554.0885850209143</v>
      </c>
      <c r="J129" s="17">
        <f>Revenues2001!I129/'Expenditures2001per pupil'!$C129</f>
        <v>1234.4304360640665</v>
      </c>
      <c r="K129" s="17">
        <f>Revenues2001!J129/'Expenditures2001per pupil'!$C129</f>
        <v>93.605796823834154</v>
      </c>
      <c r="L129" s="17">
        <f>Revenues2001!K129/'Expenditures2001per pupil'!$C129</f>
        <v>8311.2651977318001</v>
      </c>
    </row>
    <row r="130" spans="1:12" x14ac:dyDescent="0.25">
      <c r="A130" s="1" t="s">
        <v>256</v>
      </c>
      <c r="B130" s="1" t="s">
        <v>257</v>
      </c>
      <c r="C130" s="10">
        <v>1049.6802</v>
      </c>
      <c r="D130" s="17">
        <f>Revenues2001!C130/$C130</f>
        <v>1048.8955112233232</v>
      </c>
      <c r="E130" s="17">
        <f>Revenues2001!D130/'Expenditures2001per pupil'!$C130</f>
        <v>383.34877613200666</v>
      </c>
      <c r="F130" s="17">
        <f>Revenues2001!E130/'Expenditures2001per pupil'!$C130</f>
        <v>1432.2442873553298</v>
      </c>
      <c r="G130" s="17">
        <f>Revenues2001!F130/'Expenditures2001per pupil'!$C130</f>
        <v>3677.5800858204243</v>
      </c>
      <c r="H130" s="17">
        <f>Revenues2001!G130/'Expenditures2001per pupil'!$C130</f>
        <v>840.28995688401142</v>
      </c>
      <c r="I130" s="17">
        <f>Revenues2001!H130/'Expenditures2001per pupil'!$C130</f>
        <v>4517.870042704435</v>
      </c>
      <c r="J130" s="17">
        <f>Revenues2001!I130/'Expenditures2001per pupil'!$C130</f>
        <v>1008.7614589662642</v>
      </c>
      <c r="K130" s="17">
        <f>Revenues2001!J130/'Expenditures2001per pupil'!$C130</f>
        <v>56.122531414806147</v>
      </c>
      <c r="L130" s="17">
        <f>Revenues2001!K130/'Expenditures2001per pupil'!$C130</f>
        <v>7014.9983204408354</v>
      </c>
    </row>
    <row r="131" spans="1:12" x14ac:dyDescent="0.25">
      <c r="A131" s="1" t="s">
        <v>258</v>
      </c>
      <c r="B131" s="1" t="s">
        <v>259</v>
      </c>
      <c r="C131" s="10">
        <v>3622.4825000000001</v>
      </c>
      <c r="D131" s="17">
        <f>Revenues2001!C131/$C131</f>
        <v>1061.0715579716395</v>
      </c>
      <c r="E131" s="17">
        <f>Revenues2001!D131/'Expenditures2001per pupil'!$C131</f>
        <v>314.67267819789328</v>
      </c>
      <c r="F131" s="17">
        <f>Revenues2001!E131/'Expenditures2001per pupil'!$C131</f>
        <v>1375.7442361695328</v>
      </c>
      <c r="G131" s="17">
        <f>Revenues2001!F131/'Expenditures2001per pupil'!$C131</f>
        <v>3871.9129768052708</v>
      </c>
      <c r="H131" s="17">
        <f>Revenues2001!G131/'Expenditures2001per pupil'!$C131</f>
        <v>779.16383032906299</v>
      </c>
      <c r="I131" s="17">
        <f>Revenues2001!H131/'Expenditures2001per pupil'!$C131</f>
        <v>4651.0768071343336</v>
      </c>
      <c r="J131" s="17">
        <f>Revenues2001!I131/'Expenditures2001per pupil'!$C131</f>
        <v>724.49232535974988</v>
      </c>
      <c r="K131" s="17">
        <f>Revenues2001!J131/'Expenditures2001per pupil'!$C131</f>
        <v>451.81844770816696</v>
      </c>
      <c r="L131" s="17">
        <f>Revenues2001!K131/'Expenditures2001per pupil'!$C131</f>
        <v>7203.1318163717833</v>
      </c>
    </row>
    <row r="132" spans="1:12" x14ac:dyDescent="0.25">
      <c r="A132" s="1" t="s">
        <v>260</v>
      </c>
      <c r="B132" s="1" t="s">
        <v>261</v>
      </c>
      <c r="C132" s="10">
        <v>8043.4908999999998</v>
      </c>
      <c r="D132" s="17">
        <f>Revenues2001!C132/$C132</f>
        <v>2255.7895453079955</v>
      </c>
      <c r="E132" s="17">
        <f>Revenues2001!D132/'Expenditures2001per pupil'!$C132</f>
        <v>360.38511214079949</v>
      </c>
      <c r="F132" s="17">
        <f>Revenues2001!E132/'Expenditures2001per pupil'!$C132</f>
        <v>2616.1746574487952</v>
      </c>
      <c r="G132" s="17">
        <f>Revenues2001!F132/'Expenditures2001per pupil'!$C132</f>
        <v>2811.3012473228509</v>
      </c>
      <c r="H132" s="17">
        <f>Revenues2001!G132/'Expenditures2001per pupil'!$C132</f>
        <v>525.92681617878111</v>
      </c>
      <c r="I132" s="17">
        <f>Revenues2001!H132/'Expenditures2001per pupil'!$C132</f>
        <v>3337.2280635016318</v>
      </c>
      <c r="J132" s="17">
        <f>Revenues2001!I132/'Expenditures2001per pupil'!$C132</f>
        <v>300.0246857990478</v>
      </c>
      <c r="K132" s="17">
        <f>Revenues2001!J132/'Expenditures2001per pupil'!$C132</f>
        <v>19.26295210951255</v>
      </c>
      <c r="L132" s="17">
        <f>Revenues2001!K132/'Expenditures2001per pupil'!$C132</f>
        <v>6272.6903588589876</v>
      </c>
    </row>
    <row r="133" spans="1:12" x14ac:dyDescent="0.25">
      <c r="A133" s="1" t="s">
        <v>262</v>
      </c>
      <c r="B133" s="1" t="s">
        <v>263</v>
      </c>
      <c r="C133" s="10">
        <v>1699.2340999999999</v>
      </c>
      <c r="D133" s="17">
        <f>Revenues2001!C133/$C133</f>
        <v>1237.1814572224039</v>
      </c>
      <c r="E133" s="17">
        <f>Revenues2001!D133/'Expenditures2001per pupil'!$C133</f>
        <v>362.42874951720898</v>
      </c>
      <c r="F133" s="17">
        <f>Revenues2001!E133/'Expenditures2001per pupil'!$C133</f>
        <v>1599.610206739613</v>
      </c>
      <c r="G133" s="17">
        <f>Revenues2001!F133/'Expenditures2001per pupil'!$C133</f>
        <v>3637.9690120390123</v>
      </c>
      <c r="H133" s="17">
        <f>Revenues2001!G133/'Expenditures2001per pupil'!$C133</f>
        <v>668.66313476171422</v>
      </c>
      <c r="I133" s="17">
        <f>Revenues2001!H133/'Expenditures2001per pupil'!$C133</f>
        <v>4306.6321468007263</v>
      </c>
      <c r="J133" s="17">
        <f>Revenues2001!I133/'Expenditures2001per pupil'!$C133</f>
        <v>723.91702238084792</v>
      </c>
      <c r="K133" s="17">
        <f>Revenues2001!J133/'Expenditures2001per pupil'!$C133</f>
        <v>170.60894670134033</v>
      </c>
      <c r="L133" s="17">
        <f>Revenues2001!K133/'Expenditures2001per pupil'!$C133</f>
        <v>6800.7683226225272</v>
      </c>
    </row>
    <row r="134" spans="1:12" x14ac:dyDescent="0.25">
      <c r="A134" s="1" t="s">
        <v>264</v>
      </c>
      <c r="B134" s="1" t="s">
        <v>265</v>
      </c>
      <c r="C134" s="10">
        <v>3569.2460000000001</v>
      </c>
      <c r="D134" s="17">
        <f>Revenues2001!C134/$C134</f>
        <v>2666.449331315353</v>
      </c>
      <c r="E134" s="17">
        <f>Revenues2001!D134/'Expenditures2001per pupil'!$C134</f>
        <v>518.71460807128449</v>
      </c>
      <c r="F134" s="17">
        <f>Revenues2001!E134/'Expenditures2001per pupil'!$C134</f>
        <v>3185.163939386638</v>
      </c>
      <c r="G134" s="17">
        <f>Revenues2001!F134/'Expenditures2001per pupil'!$C134</f>
        <v>3333.9055363513748</v>
      </c>
      <c r="H134" s="17">
        <f>Revenues2001!G134/'Expenditures2001per pupil'!$C134</f>
        <v>794.94645367677072</v>
      </c>
      <c r="I134" s="17">
        <f>Revenues2001!H134/'Expenditures2001per pupil'!$C134</f>
        <v>4128.8519900281453</v>
      </c>
      <c r="J134" s="17">
        <f>Revenues2001!I134/'Expenditures2001per pupil'!$C134</f>
        <v>1583.0166875581006</v>
      </c>
      <c r="K134" s="17">
        <f>Revenues2001!J134/'Expenditures2001per pupil'!$C134</f>
        <v>83.785071132670609</v>
      </c>
      <c r="L134" s="17">
        <f>Revenues2001!K134/'Expenditures2001per pupil'!$C134</f>
        <v>8980.8176881055551</v>
      </c>
    </row>
    <row r="135" spans="1:12" x14ac:dyDescent="0.25">
      <c r="A135" s="1" t="s">
        <v>266</v>
      </c>
      <c r="B135" s="1" t="s">
        <v>267</v>
      </c>
      <c r="C135" s="10">
        <v>784.0335</v>
      </c>
      <c r="D135" s="17">
        <f>Revenues2001!C135/$C135</f>
        <v>638.81571386936912</v>
      </c>
      <c r="E135" s="17">
        <f>Revenues2001!D135/'Expenditures2001per pupil'!$C135</f>
        <v>384.23254873675677</v>
      </c>
      <c r="F135" s="17">
        <f>Revenues2001!E135/'Expenditures2001per pupil'!$C135</f>
        <v>1023.0482626061258</v>
      </c>
      <c r="G135" s="17">
        <f>Revenues2001!F135/'Expenditures2001per pupil'!$C135</f>
        <v>4715.9936405778581</v>
      </c>
      <c r="H135" s="17">
        <f>Revenues2001!G135/'Expenditures2001per pupil'!$C135</f>
        <v>937.29006477401742</v>
      </c>
      <c r="I135" s="17">
        <f>Revenues2001!H135/'Expenditures2001per pupil'!$C135</f>
        <v>5653.2837053518751</v>
      </c>
      <c r="J135" s="17">
        <f>Revenues2001!I135/'Expenditures2001per pupil'!$C135</f>
        <v>2827.7743489276922</v>
      </c>
      <c r="K135" s="17">
        <f>Revenues2001!J135/'Expenditures2001per pupil'!$C135</f>
        <v>69.804415245011853</v>
      </c>
      <c r="L135" s="17">
        <f>Revenues2001!K135/'Expenditures2001per pupil'!$C135</f>
        <v>9573.9107321307056</v>
      </c>
    </row>
    <row r="136" spans="1:12" x14ac:dyDescent="0.25">
      <c r="A136" s="1" t="s">
        <v>268</v>
      </c>
      <c r="B136" s="1" t="s">
        <v>269</v>
      </c>
      <c r="C136" s="10">
        <v>2817.6261</v>
      </c>
      <c r="D136" s="17">
        <f>Revenues2001!C136/$C136</f>
        <v>2528.9129313502599</v>
      </c>
      <c r="E136" s="17">
        <f>Revenues2001!D136/'Expenditures2001per pupil'!$C136</f>
        <v>393.01456996015196</v>
      </c>
      <c r="F136" s="17">
        <f>Revenues2001!E136/'Expenditures2001per pupil'!$C136</f>
        <v>2921.927501310412</v>
      </c>
      <c r="G136" s="17">
        <f>Revenues2001!F136/'Expenditures2001per pupil'!$C136</f>
        <v>3333.7617081272779</v>
      </c>
      <c r="H136" s="17">
        <f>Revenues2001!G136/'Expenditures2001per pupil'!$C136</f>
        <v>730.85466875821442</v>
      </c>
      <c r="I136" s="17">
        <f>Revenues2001!H136/'Expenditures2001per pupil'!$C136</f>
        <v>4064.6163768854922</v>
      </c>
      <c r="J136" s="17">
        <f>Revenues2001!I136/'Expenditures2001per pupil'!$C136</f>
        <v>1579.9833590411445</v>
      </c>
      <c r="K136" s="17">
        <f>Revenues2001!J136/'Expenditures2001per pupil'!$C136</f>
        <v>539.12609980437082</v>
      </c>
      <c r="L136" s="17">
        <f>Revenues2001!K136/'Expenditures2001per pupil'!$C136</f>
        <v>9105.6533370414199</v>
      </c>
    </row>
    <row r="137" spans="1:12" x14ac:dyDescent="0.25">
      <c r="A137" s="1" t="s">
        <v>270</v>
      </c>
      <c r="B137" s="1" t="s">
        <v>271</v>
      </c>
      <c r="C137" s="10">
        <v>654.32349999999997</v>
      </c>
      <c r="D137" s="17">
        <f>Revenues2001!C137/$C137</f>
        <v>2267.224576222618</v>
      </c>
      <c r="E137" s="17">
        <f>Revenues2001!D137/'Expenditures2001per pupil'!$C137</f>
        <v>513.75003343147534</v>
      </c>
      <c r="F137" s="17">
        <f>Revenues2001!E137/'Expenditures2001per pupil'!$C137</f>
        <v>2780.9746096540935</v>
      </c>
      <c r="G137" s="17">
        <f>Revenues2001!F137/'Expenditures2001per pupil'!$C137</f>
        <v>2970.7751593821713</v>
      </c>
      <c r="H137" s="17">
        <f>Revenues2001!G137/'Expenditures2001per pupil'!$C137</f>
        <v>777.30115149463552</v>
      </c>
      <c r="I137" s="17">
        <f>Revenues2001!H137/'Expenditures2001per pupil'!$C137</f>
        <v>3748.0763108768069</v>
      </c>
      <c r="J137" s="17">
        <f>Revenues2001!I137/'Expenditures2001per pupil'!$C137</f>
        <v>562.30780340305682</v>
      </c>
      <c r="K137" s="17">
        <f>Revenues2001!J137/'Expenditures2001per pupil'!$C137</f>
        <v>127.48510484492763</v>
      </c>
      <c r="L137" s="17">
        <f>Revenues2001!K137/'Expenditures2001per pupil'!$C137</f>
        <v>7218.843828778884</v>
      </c>
    </row>
    <row r="138" spans="1:12" x14ac:dyDescent="0.25">
      <c r="A138" s="1" t="s">
        <v>272</v>
      </c>
      <c r="B138" s="1" t="s">
        <v>273</v>
      </c>
      <c r="C138" s="10">
        <v>605.27430000000004</v>
      </c>
      <c r="D138" s="17">
        <f>Revenues2001!C138/$C138</f>
        <v>2066.7775585383356</v>
      </c>
      <c r="E138" s="17">
        <f>Revenues2001!D138/'Expenditures2001per pupil'!$C138</f>
        <v>391.31443380298816</v>
      </c>
      <c r="F138" s="17">
        <f>Revenues2001!E138/'Expenditures2001per pupil'!$C138</f>
        <v>2458.0919923413235</v>
      </c>
      <c r="G138" s="17">
        <f>Revenues2001!F138/'Expenditures2001per pupil'!$C138</f>
        <v>3352.0025548747071</v>
      </c>
      <c r="H138" s="17">
        <f>Revenues2001!G138/'Expenditures2001per pupil'!$C138</f>
        <v>820.44783662547741</v>
      </c>
      <c r="I138" s="17">
        <f>Revenues2001!H138/'Expenditures2001per pupil'!$C138</f>
        <v>4172.4503915001842</v>
      </c>
      <c r="J138" s="17">
        <f>Revenues2001!I138/'Expenditures2001per pupil'!$C138</f>
        <v>1268.8633401418167</v>
      </c>
      <c r="K138" s="17">
        <f>Revenues2001!J138/'Expenditures2001per pupil'!$C138</f>
        <v>14.125826918473161</v>
      </c>
      <c r="L138" s="17">
        <f>Revenues2001!K138/'Expenditures2001per pupil'!$C138</f>
        <v>7913.5315509017964</v>
      </c>
    </row>
    <row r="139" spans="1:12" x14ac:dyDescent="0.25">
      <c r="A139" s="1" t="s">
        <v>274</v>
      </c>
      <c r="B139" s="1" t="s">
        <v>275</v>
      </c>
      <c r="C139" s="10">
        <v>2652.2950999999998</v>
      </c>
      <c r="D139" s="17">
        <f>Revenues2001!C139/$C139</f>
        <v>942.50430127477148</v>
      </c>
      <c r="E139" s="17">
        <f>Revenues2001!D139/'Expenditures2001per pupil'!$C139</f>
        <v>370.53517913598682</v>
      </c>
      <c r="F139" s="17">
        <f>Revenues2001!E139/'Expenditures2001per pupil'!$C139</f>
        <v>1313.0394804107584</v>
      </c>
      <c r="G139" s="17">
        <f>Revenues2001!F139/'Expenditures2001per pupil'!$C139</f>
        <v>3621.132128170806</v>
      </c>
      <c r="H139" s="17">
        <f>Revenues2001!G139/'Expenditures2001per pupil'!$C139</f>
        <v>957.57475478501624</v>
      </c>
      <c r="I139" s="17">
        <f>Revenues2001!H139/'Expenditures2001per pupil'!$C139</f>
        <v>4578.706882955822</v>
      </c>
      <c r="J139" s="17">
        <f>Revenues2001!I139/'Expenditures2001per pupil'!$C139</f>
        <v>611.05042572374396</v>
      </c>
      <c r="K139" s="17">
        <f>Revenues2001!J139/'Expenditures2001per pupil'!$C139</f>
        <v>71.506300335886465</v>
      </c>
      <c r="L139" s="17">
        <f>Revenues2001!K139/'Expenditures2001per pupil'!$C139</f>
        <v>6574.303089426211</v>
      </c>
    </row>
    <row r="140" spans="1:12" x14ac:dyDescent="0.25">
      <c r="A140" s="1" t="s">
        <v>276</v>
      </c>
      <c r="B140" s="1" t="s">
        <v>277</v>
      </c>
      <c r="C140" s="10">
        <v>4134.2857000000004</v>
      </c>
      <c r="D140" s="17">
        <f>Revenues2001!C140/$C140</f>
        <v>1110.965103355097</v>
      </c>
      <c r="E140" s="17">
        <f>Revenues2001!D140/'Expenditures2001per pupil'!$C140</f>
        <v>292.77881303655425</v>
      </c>
      <c r="F140" s="17">
        <f>Revenues2001!E140/'Expenditures2001per pupil'!$C140</f>
        <v>1403.7439163916513</v>
      </c>
      <c r="G140" s="17">
        <f>Revenues2001!F140/'Expenditures2001per pupil'!$C140</f>
        <v>4225.0014313234324</v>
      </c>
      <c r="H140" s="17">
        <f>Revenues2001!G140/'Expenditures2001per pupil'!$C140</f>
        <v>1029.3808093620621</v>
      </c>
      <c r="I140" s="17">
        <f>Revenues2001!H140/'Expenditures2001per pupil'!$C140</f>
        <v>5254.3822406854943</v>
      </c>
      <c r="J140" s="17">
        <f>Revenues2001!I140/'Expenditures2001per pupil'!$C140</f>
        <v>1048.2328422537416</v>
      </c>
      <c r="K140" s="17">
        <f>Revenues2001!J140/'Expenditures2001per pupil'!$C140</f>
        <v>49.709868865618063</v>
      </c>
      <c r="L140" s="17">
        <f>Revenues2001!K140/'Expenditures2001per pupil'!$C140</f>
        <v>7756.0688681965057</v>
      </c>
    </row>
    <row r="141" spans="1:12" x14ac:dyDescent="0.25">
      <c r="A141" s="1" t="s">
        <v>278</v>
      </c>
      <c r="B141" s="1" t="s">
        <v>279</v>
      </c>
      <c r="C141" s="10">
        <v>9331.7824999999993</v>
      </c>
      <c r="D141" s="17">
        <f>Revenues2001!C141/$C141</f>
        <v>1494.6213223465079</v>
      </c>
      <c r="E141" s="17">
        <f>Revenues2001!D141/'Expenditures2001per pupil'!$C141</f>
        <v>297.4130944436393</v>
      </c>
      <c r="F141" s="17">
        <f>Revenues2001!E141/'Expenditures2001per pupil'!$C141</f>
        <v>1792.0344167901471</v>
      </c>
      <c r="G141" s="17">
        <f>Revenues2001!F141/'Expenditures2001per pupil'!$C141</f>
        <v>3760.9327049789258</v>
      </c>
      <c r="H141" s="17">
        <f>Revenues2001!G141/'Expenditures2001per pupil'!$C141</f>
        <v>753.18845890375212</v>
      </c>
      <c r="I141" s="17">
        <f>Revenues2001!H141/'Expenditures2001per pupil'!$C141</f>
        <v>4514.121163882678</v>
      </c>
      <c r="J141" s="17">
        <f>Revenues2001!I141/'Expenditures2001per pupil'!$C141</f>
        <v>906.76328664968355</v>
      </c>
      <c r="K141" s="17">
        <f>Revenues2001!J141/'Expenditures2001per pupil'!$C141</f>
        <v>131.59057125474155</v>
      </c>
      <c r="L141" s="17">
        <f>Revenues2001!K141/'Expenditures2001per pupil'!$C141</f>
        <v>7344.5094385772509</v>
      </c>
    </row>
    <row r="142" spans="1:12" x14ac:dyDescent="0.25">
      <c r="A142" s="1" t="s">
        <v>280</v>
      </c>
      <c r="B142" s="1" t="s">
        <v>281</v>
      </c>
      <c r="C142" s="10">
        <v>1128.2064</v>
      </c>
      <c r="D142" s="17">
        <f>Revenues2001!C142/$C142</f>
        <v>2685.0555713919011</v>
      </c>
      <c r="E142" s="17">
        <f>Revenues2001!D142/'Expenditures2001per pupil'!$C142</f>
        <v>666.16179450852258</v>
      </c>
      <c r="F142" s="17">
        <f>Revenues2001!E142/'Expenditures2001per pupil'!$C142</f>
        <v>3351.2173659004238</v>
      </c>
      <c r="G142" s="17">
        <f>Revenues2001!F142/'Expenditures2001per pupil'!$C142</f>
        <v>2798.1670729752996</v>
      </c>
      <c r="H142" s="17">
        <f>Revenues2001!G142/'Expenditures2001per pupil'!$C142</f>
        <v>714.19603717901259</v>
      </c>
      <c r="I142" s="17">
        <f>Revenues2001!H142/'Expenditures2001per pupil'!$C142</f>
        <v>3512.3631101543119</v>
      </c>
      <c r="J142" s="17">
        <f>Revenues2001!I142/'Expenditures2001per pupil'!$C142</f>
        <v>656.99079530128529</v>
      </c>
      <c r="K142" s="17">
        <f>Revenues2001!J142/'Expenditures2001per pupil'!$C142</f>
        <v>32.549265808100358</v>
      </c>
      <c r="L142" s="17">
        <f>Revenues2001!K142/'Expenditures2001per pupil'!$C142</f>
        <v>7553.1205371641208</v>
      </c>
    </row>
    <row r="143" spans="1:12" x14ac:dyDescent="0.25">
      <c r="A143" s="1" t="s">
        <v>282</v>
      </c>
      <c r="B143" s="1" t="s">
        <v>283</v>
      </c>
      <c r="C143" s="10">
        <v>519.20519999999999</v>
      </c>
      <c r="D143" s="17">
        <f>Revenues2001!C143/$C143</f>
        <v>631.07083673275997</v>
      </c>
      <c r="E143" s="17">
        <f>Revenues2001!D143/'Expenditures2001per pupil'!$C143</f>
        <v>212.67335149956125</v>
      </c>
      <c r="F143" s="17">
        <f>Revenues2001!E143/'Expenditures2001per pupil'!$C143</f>
        <v>843.74418823232122</v>
      </c>
      <c r="G143" s="17">
        <f>Revenues2001!F143/'Expenditures2001per pupil'!$C143</f>
        <v>4410.8976566490473</v>
      </c>
      <c r="H143" s="17">
        <f>Revenues2001!G143/'Expenditures2001per pupil'!$C143</f>
        <v>1187.6956933405131</v>
      </c>
      <c r="I143" s="17">
        <f>Revenues2001!H143/'Expenditures2001per pupil'!$C143</f>
        <v>5598.5933499895609</v>
      </c>
      <c r="J143" s="17">
        <f>Revenues2001!I143/'Expenditures2001per pupil'!$C143</f>
        <v>921.3148866767898</v>
      </c>
      <c r="K143" s="17">
        <f>Revenues2001!J143/'Expenditures2001per pupil'!$C143</f>
        <v>105.44322360407793</v>
      </c>
      <c r="L143" s="17">
        <f>Revenues2001!K143/'Expenditures2001per pupil'!$C143</f>
        <v>7469.09564850275</v>
      </c>
    </row>
    <row r="144" spans="1:12" x14ac:dyDescent="0.25">
      <c r="A144" s="1" t="s">
        <v>284</v>
      </c>
      <c r="B144" s="1" t="s">
        <v>285</v>
      </c>
      <c r="C144" s="10">
        <v>2331.1223</v>
      </c>
      <c r="D144" s="17">
        <f>Revenues2001!C144/$C144</f>
        <v>749.36432979084793</v>
      </c>
      <c r="E144" s="17">
        <f>Revenues2001!D144/'Expenditures2001per pupil'!$C144</f>
        <v>299.69852718581092</v>
      </c>
      <c r="F144" s="17">
        <f>Revenues2001!E144/'Expenditures2001per pupil'!$C144</f>
        <v>1049.0628569766588</v>
      </c>
      <c r="G144" s="17">
        <f>Revenues2001!F144/'Expenditures2001per pupil'!$C144</f>
        <v>4080.6293174751063</v>
      </c>
      <c r="H144" s="17">
        <f>Revenues2001!G144/'Expenditures2001per pupil'!$C144</f>
        <v>829.09692468730623</v>
      </c>
      <c r="I144" s="17">
        <f>Revenues2001!H144/'Expenditures2001per pupil'!$C144</f>
        <v>4909.7262421624127</v>
      </c>
      <c r="J144" s="17">
        <f>Revenues2001!I144/'Expenditures2001per pupil'!$C144</f>
        <v>983.41983172654648</v>
      </c>
      <c r="K144" s="17">
        <f>Revenues2001!J144/'Expenditures2001per pupil'!$C144</f>
        <v>164.02003447009193</v>
      </c>
      <c r="L144" s="17">
        <f>Revenues2001!K144/'Expenditures2001per pupil'!$C144</f>
        <v>7106.2289653357102</v>
      </c>
    </row>
    <row r="145" spans="1:12" x14ac:dyDescent="0.25">
      <c r="A145" s="1" t="s">
        <v>286</v>
      </c>
      <c r="B145" s="1" t="s">
        <v>287</v>
      </c>
      <c r="C145" s="10">
        <v>378.81009999999998</v>
      </c>
      <c r="D145" s="17">
        <f>Revenues2001!C145/$C145</f>
        <v>768.34218517404906</v>
      </c>
      <c r="E145" s="17">
        <f>Revenues2001!D145/'Expenditures2001per pupil'!$C145</f>
        <v>295.2373761945629</v>
      </c>
      <c r="F145" s="17">
        <f>Revenues2001!E145/'Expenditures2001per pupil'!$C145</f>
        <v>1063.5795613686118</v>
      </c>
      <c r="G145" s="17">
        <f>Revenues2001!F145/'Expenditures2001per pupil'!$C145</f>
        <v>4239.3273041030325</v>
      </c>
      <c r="H145" s="17">
        <f>Revenues2001!G145/'Expenditures2001per pupil'!$C145</f>
        <v>1348.2801804914916</v>
      </c>
      <c r="I145" s="17">
        <f>Revenues2001!H145/'Expenditures2001per pupil'!$C145</f>
        <v>5587.6074845945241</v>
      </c>
      <c r="J145" s="17">
        <f>Revenues2001!I145/'Expenditures2001per pupil'!$C145</f>
        <v>1366.8791302027059</v>
      </c>
      <c r="K145" s="17">
        <f>Revenues2001!J145/'Expenditures2001per pupil'!$C145</f>
        <v>109.41894104724241</v>
      </c>
      <c r="L145" s="17">
        <f>Revenues2001!K145/'Expenditures2001per pupil'!$C145</f>
        <v>8127.4851172130848</v>
      </c>
    </row>
    <row r="146" spans="1:12" x14ac:dyDescent="0.25">
      <c r="A146" s="1" t="s">
        <v>288</v>
      </c>
      <c r="B146" s="1" t="s">
        <v>289</v>
      </c>
      <c r="C146" s="10">
        <v>6735.8680999999997</v>
      </c>
      <c r="D146" s="17">
        <f>Revenues2001!C146/$C146</f>
        <v>1351.0175800502984</v>
      </c>
      <c r="E146" s="17">
        <f>Revenues2001!D146/'Expenditures2001per pupil'!$C146</f>
        <v>257.60308459721767</v>
      </c>
      <c r="F146" s="17">
        <f>Revenues2001!E146/'Expenditures2001per pupil'!$C146</f>
        <v>1608.6206646475159</v>
      </c>
      <c r="G146" s="17">
        <f>Revenues2001!F146/'Expenditures2001per pupil'!$C146</f>
        <v>3635.6488334443488</v>
      </c>
      <c r="H146" s="17">
        <f>Revenues2001!G146/'Expenditures2001per pupil'!$C146</f>
        <v>827.23184261877077</v>
      </c>
      <c r="I146" s="17">
        <f>Revenues2001!H146/'Expenditures2001per pupil'!$C146</f>
        <v>4462.8806760631196</v>
      </c>
      <c r="J146" s="17">
        <f>Revenues2001!I146/'Expenditures2001per pupil'!$C146</f>
        <v>953.50324481561631</v>
      </c>
      <c r="K146" s="17">
        <f>Revenues2001!J146/'Expenditures2001per pupil'!$C146</f>
        <v>58.382878667116422</v>
      </c>
      <c r="L146" s="17">
        <f>Revenues2001!K146/'Expenditures2001per pupil'!$C146</f>
        <v>7083.387464193368</v>
      </c>
    </row>
    <row r="147" spans="1:12" x14ac:dyDescent="0.25">
      <c r="A147" s="1" t="s">
        <v>290</v>
      </c>
      <c r="B147" s="1" t="s">
        <v>291</v>
      </c>
      <c r="C147" s="10">
        <v>896.6925</v>
      </c>
      <c r="D147" s="17">
        <f>Revenues2001!C147/$C147</f>
        <v>1318.464557247886</v>
      </c>
      <c r="E147" s="17">
        <f>Revenues2001!D147/'Expenditures2001per pupil'!$C147</f>
        <v>411.58649146725327</v>
      </c>
      <c r="F147" s="17">
        <f>Revenues2001!E147/'Expenditures2001per pupil'!$C147</f>
        <v>1730.0510487151394</v>
      </c>
      <c r="G147" s="17">
        <f>Revenues2001!F147/'Expenditures2001per pupil'!$C147</f>
        <v>3458.2680238766357</v>
      </c>
      <c r="H147" s="17">
        <f>Revenues2001!G147/'Expenditures2001per pupil'!$C147</f>
        <v>688.94473858095171</v>
      </c>
      <c r="I147" s="17">
        <f>Revenues2001!H147/'Expenditures2001per pupil'!$C147</f>
        <v>4147.2127624575869</v>
      </c>
      <c r="J147" s="17">
        <f>Revenues2001!I147/'Expenditures2001per pupil'!$C147</f>
        <v>407.95925024464907</v>
      </c>
      <c r="K147" s="17">
        <f>Revenues2001!J147/'Expenditures2001per pupil'!$C147</f>
        <v>111.96496011732005</v>
      </c>
      <c r="L147" s="17">
        <f>Revenues2001!K147/'Expenditures2001per pupil'!$C147</f>
        <v>6397.1880215346955</v>
      </c>
    </row>
    <row r="148" spans="1:12" x14ac:dyDescent="0.25">
      <c r="A148" s="1" t="s">
        <v>292</v>
      </c>
      <c r="B148" s="1" t="s">
        <v>293</v>
      </c>
      <c r="C148" s="10">
        <v>348.93340000000001</v>
      </c>
      <c r="D148" s="17">
        <f>Revenues2001!C148/$C148</f>
        <v>951.62406350323579</v>
      </c>
      <c r="E148" s="17">
        <f>Revenues2001!D148/'Expenditures2001per pupil'!$C148</f>
        <v>480.04189338137303</v>
      </c>
      <c r="F148" s="17">
        <f>Revenues2001!E148/'Expenditures2001per pupil'!$C148</f>
        <v>1431.6659568846089</v>
      </c>
      <c r="G148" s="17">
        <f>Revenues2001!F148/'Expenditures2001per pupil'!$C148</f>
        <v>3920.6765531760502</v>
      </c>
      <c r="H148" s="17">
        <f>Revenues2001!G148/'Expenditures2001per pupil'!$C148</f>
        <v>749.06635478288979</v>
      </c>
      <c r="I148" s="17">
        <f>Revenues2001!H148/'Expenditures2001per pupil'!$C148</f>
        <v>4669.7429079589401</v>
      </c>
      <c r="J148" s="17">
        <f>Revenues2001!I148/'Expenditures2001per pupil'!$C148</f>
        <v>780.01280473580346</v>
      </c>
      <c r="K148" s="17">
        <f>Revenues2001!J148/'Expenditures2001per pupil'!$C148</f>
        <v>151.66286746983806</v>
      </c>
      <c r="L148" s="17">
        <f>Revenues2001!K148/'Expenditures2001per pupil'!$C148</f>
        <v>7033.0845370491907</v>
      </c>
    </row>
    <row r="149" spans="1:12" x14ac:dyDescent="0.25">
      <c r="A149" s="1" t="s">
        <v>294</v>
      </c>
      <c r="B149" s="1" t="s">
        <v>295</v>
      </c>
      <c r="C149" s="10">
        <v>2667.5466999999999</v>
      </c>
      <c r="D149" s="17">
        <f>Revenues2001!C149/$C149</f>
        <v>765.34568635668131</v>
      </c>
      <c r="E149" s="17">
        <f>Revenues2001!D149/'Expenditures2001per pupil'!$C149</f>
        <v>295.05337619768761</v>
      </c>
      <c r="F149" s="17">
        <f>Revenues2001!E149/'Expenditures2001per pupil'!$C149</f>
        <v>1060.3990625543688</v>
      </c>
      <c r="G149" s="17">
        <f>Revenues2001!F149/'Expenditures2001per pupil'!$C149</f>
        <v>4100.706465607519</v>
      </c>
      <c r="H149" s="17">
        <f>Revenues2001!G149/'Expenditures2001per pupil'!$C149</f>
        <v>785.86882846324704</v>
      </c>
      <c r="I149" s="17">
        <f>Revenues2001!H149/'Expenditures2001per pupil'!$C149</f>
        <v>4886.5752940707662</v>
      </c>
      <c r="J149" s="17">
        <f>Revenues2001!I149/'Expenditures2001per pupil'!$C149</f>
        <v>1008.7640639993294</v>
      </c>
      <c r="K149" s="17">
        <f>Revenues2001!J149/'Expenditures2001per pupil'!$C149</f>
        <v>348.68906325051404</v>
      </c>
      <c r="L149" s="17">
        <f>Revenues2001!K149/'Expenditures2001per pupil'!$C149</f>
        <v>7304.427483874978</v>
      </c>
    </row>
    <row r="150" spans="1:12" x14ac:dyDescent="0.25">
      <c r="A150" s="1" t="s">
        <v>296</v>
      </c>
      <c r="B150" s="1" t="s">
        <v>297</v>
      </c>
      <c r="C150" s="10">
        <v>2697.5544</v>
      </c>
      <c r="D150" s="17">
        <f>Revenues2001!C150/$C150</f>
        <v>1446.8564971293999</v>
      </c>
      <c r="E150" s="17">
        <f>Revenues2001!D150/'Expenditures2001per pupil'!$C150</f>
        <v>347.34373846177118</v>
      </c>
      <c r="F150" s="17">
        <f>Revenues2001!E150/'Expenditures2001per pupil'!$C150</f>
        <v>1794.2002355911711</v>
      </c>
      <c r="G150" s="17">
        <f>Revenues2001!F150/'Expenditures2001per pupil'!$C150</f>
        <v>3634.2851880948165</v>
      </c>
      <c r="H150" s="17">
        <f>Revenues2001!G150/'Expenditures2001per pupil'!$C150</f>
        <v>778.68697291146407</v>
      </c>
      <c r="I150" s="17">
        <f>Revenues2001!H150/'Expenditures2001per pupil'!$C150</f>
        <v>4412.9721610062807</v>
      </c>
      <c r="J150" s="17">
        <f>Revenues2001!I150/'Expenditures2001per pupil'!$C150</f>
        <v>866.89019135258229</v>
      </c>
      <c r="K150" s="17">
        <f>Revenues2001!J150/'Expenditures2001per pupil'!$C150</f>
        <v>44.439511581304906</v>
      </c>
      <c r="L150" s="17">
        <f>Revenues2001!K150/'Expenditures2001per pupil'!$C150</f>
        <v>7118.5020995313389</v>
      </c>
    </row>
    <row r="151" spans="1:12" x14ac:dyDescent="0.25">
      <c r="A151" s="1" t="s">
        <v>298</v>
      </c>
      <c r="B151" s="1" t="s">
        <v>299</v>
      </c>
      <c r="C151" s="10">
        <v>2436.3143</v>
      </c>
      <c r="D151" s="17">
        <f>Revenues2001!C151/$C151</f>
        <v>1235.2489044619572</v>
      </c>
      <c r="E151" s="17">
        <f>Revenues2001!D151/'Expenditures2001per pupil'!$C151</f>
        <v>256.92154743745499</v>
      </c>
      <c r="F151" s="17">
        <f>Revenues2001!E151/'Expenditures2001per pupil'!$C151</f>
        <v>1492.1704518994122</v>
      </c>
      <c r="G151" s="17">
        <f>Revenues2001!F151/'Expenditures2001per pupil'!$C151</f>
        <v>3786.598059207714</v>
      </c>
      <c r="H151" s="17">
        <f>Revenues2001!G151/'Expenditures2001per pupil'!$C151</f>
        <v>672.99354192519377</v>
      </c>
      <c r="I151" s="17">
        <f>Revenues2001!H151/'Expenditures2001per pupil'!$C151</f>
        <v>4459.5916011329073</v>
      </c>
      <c r="J151" s="17">
        <f>Revenues2001!I151/'Expenditures2001per pupil'!$C151</f>
        <v>1044.2503990556556</v>
      </c>
      <c r="K151" s="17">
        <f>Revenues2001!J151/'Expenditures2001per pupil'!$C151</f>
        <v>32.822119871807999</v>
      </c>
      <c r="L151" s="17">
        <f>Revenues2001!K151/'Expenditures2001per pupil'!$C151</f>
        <v>7028.8345719597837</v>
      </c>
    </row>
    <row r="152" spans="1:12" x14ac:dyDescent="0.25">
      <c r="A152" s="1" t="s">
        <v>300</v>
      </c>
      <c r="B152" s="1" t="s">
        <v>301</v>
      </c>
      <c r="C152" s="10">
        <v>1927.0116</v>
      </c>
      <c r="D152" s="17">
        <f>Revenues2001!C152/$C152</f>
        <v>1744.8434768114525</v>
      </c>
      <c r="E152" s="17">
        <f>Revenues2001!D152/'Expenditures2001per pupil'!$C152</f>
        <v>389.22112352618944</v>
      </c>
      <c r="F152" s="17">
        <f>Revenues2001!E152/'Expenditures2001per pupil'!$C152</f>
        <v>2134.0646003376419</v>
      </c>
      <c r="G152" s="17">
        <f>Revenues2001!F152/'Expenditures2001per pupil'!$C152</f>
        <v>2909.8366610766639</v>
      </c>
      <c r="H152" s="17">
        <f>Revenues2001!G152/'Expenditures2001per pupil'!$C152</f>
        <v>533.34335403066598</v>
      </c>
      <c r="I152" s="17">
        <f>Revenues2001!H152/'Expenditures2001per pupil'!$C152</f>
        <v>3443.1800151073298</v>
      </c>
      <c r="J152" s="17">
        <f>Revenues2001!I152/'Expenditures2001per pupil'!$C152</f>
        <v>387.82508107372058</v>
      </c>
      <c r="K152" s="17">
        <f>Revenues2001!J152/'Expenditures2001per pupil'!$C152</f>
        <v>54.185947816816459</v>
      </c>
      <c r="L152" s="17">
        <f>Revenues2001!K152/'Expenditures2001per pupil'!$C152</f>
        <v>6019.2556443355088</v>
      </c>
    </row>
    <row r="153" spans="1:12" x14ac:dyDescent="0.25">
      <c r="A153" s="1" t="s">
        <v>302</v>
      </c>
      <c r="B153" s="1" t="s">
        <v>303</v>
      </c>
      <c r="C153" s="10">
        <v>1197.0172</v>
      </c>
      <c r="D153" s="17">
        <f>Revenues2001!C153/$C153</f>
        <v>1433.5464269018023</v>
      </c>
      <c r="E153" s="17">
        <f>Revenues2001!D153/'Expenditures2001per pupil'!$C153</f>
        <v>431.00568646799724</v>
      </c>
      <c r="F153" s="17">
        <f>Revenues2001!E153/'Expenditures2001per pupil'!$C153</f>
        <v>1864.5521133697996</v>
      </c>
      <c r="G153" s="17">
        <f>Revenues2001!F153/'Expenditures2001per pupil'!$C153</f>
        <v>3775.6483365485474</v>
      </c>
      <c r="H153" s="17">
        <f>Revenues2001!G153/'Expenditures2001per pupil'!$C153</f>
        <v>869.57428848975599</v>
      </c>
      <c r="I153" s="17">
        <f>Revenues2001!H153/'Expenditures2001per pupil'!$C153</f>
        <v>4645.2226250383037</v>
      </c>
      <c r="J153" s="17">
        <f>Revenues2001!I153/'Expenditures2001per pupil'!$C153</f>
        <v>687.25051736934097</v>
      </c>
      <c r="K153" s="17">
        <f>Revenues2001!J153/'Expenditures2001per pupil'!$C153</f>
        <v>672.16201237542782</v>
      </c>
      <c r="L153" s="17">
        <f>Revenues2001!K153/'Expenditures2001per pupil'!$C153</f>
        <v>7869.1872681528721</v>
      </c>
    </row>
    <row r="154" spans="1:12" x14ac:dyDescent="0.25">
      <c r="A154" s="1" t="s">
        <v>304</v>
      </c>
      <c r="B154" s="1" t="s">
        <v>305</v>
      </c>
      <c r="C154" s="10">
        <v>400.98169999999999</v>
      </c>
      <c r="D154" s="17">
        <f>Revenues2001!C154/$C154</f>
        <v>567.31479267008945</v>
      </c>
      <c r="E154" s="17">
        <f>Revenues2001!D154/'Expenditures2001per pupil'!$C154</f>
        <v>419.29484562512454</v>
      </c>
      <c r="F154" s="17">
        <f>Revenues2001!E154/'Expenditures2001per pupil'!$C154</f>
        <v>986.60963829521393</v>
      </c>
      <c r="G154" s="17">
        <f>Revenues2001!F154/'Expenditures2001per pupil'!$C154</f>
        <v>3992.434068686925</v>
      </c>
      <c r="H154" s="17">
        <f>Revenues2001!G154/'Expenditures2001per pupil'!$C154</f>
        <v>804.3799754452632</v>
      </c>
      <c r="I154" s="17">
        <f>Revenues2001!H154/'Expenditures2001per pupil'!$C154</f>
        <v>4796.8140441321884</v>
      </c>
      <c r="J154" s="17">
        <f>Revenues2001!I154/'Expenditures2001per pupil'!$C154</f>
        <v>444.26965120852151</v>
      </c>
      <c r="K154" s="17">
        <f>Revenues2001!J154/'Expenditures2001per pupil'!$C154</f>
        <v>49.877587929823235</v>
      </c>
      <c r="L154" s="17">
        <f>Revenues2001!K154/'Expenditures2001per pupil'!$C154</f>
        <v>6277.570921565748</v>
      </c>
    </row>
    <row r="155" spans="1:12" x14ac:dyDescent="0.25">
      <c r="A155" s="1" t="s">
        <v>306</v>
      </c>
      <c r="B155" s="1" t="s">
        <v>307</v>
      </c>
      <c r="C155" s="10">
        <v>5247.7471999999998</v>
      </c>
      <c r="D155" s="17">
        <f>Revenues2001!C155/$C155</f>
        <v>2462.5552694306616</v>
      </c>
      <c r="E155" s="17">
        <f>Revenues2001!D155/'Expenditures2001per pupil'!$C155</f>
        <v>606.40762763877046</v>
      </c>
      <c r="F155" s="17">
        <f>Revenues2001!E155/'Expenditures2001per pupil'!$C155</f>
        <v>3068.9628970694321</v>
      </c>
      <c r="G155" s="17">
        <f>Revenues2001!F155/'Expenditures2001per pupil'!$C155</f>
        <v>2887.6015597702572</v>
      </c>
      <c r="H155" s="17">
        <f>Revenues2001!G155/'Expenditures2001per pupil'!$C155</f>
        <v>528.72013918658263</v>
      </c>
      <c r="I155" s="17">
        <f>Revenues2001!H155/'Expenditures2001per pupil'!$C155</f>
        <v>3416.32169895684</v>
      </c>
      <c r="J155" s="17">
        <f>Revenues2001!I155/'Expenditures2001per pupil'!$C155</f>
        <v>549.79291113718284</v>
      </c>
      <c r="K155" s="17">
        <f>Revenues2001!J155/'Expenditures2001per pupil'!$C155</f>
        <v>557.77180920605326</v>
      </c>
      <c r="L155" s="17">
        <f>Revenues2001!K155/'Expenditures2001per pupil'!$C155</f>
        <v>7592.8493163695084</v>
      </c>
    </row>
    <row r="156" spans="1:12" x14ac:dyDescent="0.25">
      <c r="A156" s="1" t="s">
        <v>308</v>
      </c>
      <c r="B156" s="1" t="s">
        <v>309</v>
      </c>
      <c r="C156" s="10">
        <v>4600.3357999999998</v>
      </c>
      <c r="D156" s="17">
        <f>Revenues2001!C156/$C156</f>
        <v>2588.6141942073014</v>
      </c>
      <c r="E156" s="17">
        <f>Revenues2001!D156/'Expenditures2001per pupil'!$C156</f>
        <v>540.8136401694851</v>
      </c>
      <c r="F156" s="17">
        <f>Revenues2001!E156/'Expenditures2001per pupil'!$C156</f>
        <v>3129.4278343767864</v>
      </c>
      <c r="G156" s="17">
        <f>Revenues2001!F156/'Expenditures2001per pupil'!$C156</f>
        <v>2748.5163148307565</v>
      </c>
      <c r="H156" s="17">
        <f>Revenues2001!G156/'Expenditures2001per pupil'!$C156</f>
        <v>525.29665551806022</v>
      </c>
      <c r="I156" s="17">
        <f>Revenues2001!H156/'Expenditures2001per pupil'!$C156</f>
        <v>3273.8129703488166</v>
      </c>
      <c r="J156" s="17">
        <f>Revenues2001!I156/'Expenditures2001per pupil'!$C156</f>
        <v>491.32092270307749</v>
      </c>
      <c r="K156" s="17">
        <f>Revenues2001!J156/'Expenditures2001per pupil'!$C156</f>
        <v>-134.09289382744623</v>
      </c>
      <c r="L156" s="17">
        <f>Revenues2001!K156/'Expenditures2001per pupil'!$C156</f>
        <v>6760.4688336012341</v>
      </c>
    </row>
    <row r="157" spans="1:12" x14ac:dyDescent="0.25">
      <c r="A157" s="1" t="s">
        <v>310</v>
      </c>
      <c r="B157" s="1" t="s">
        <v>311</v>
      </c>
      <c r="C157" s="10">
        <v>245.381</v>
      </c>
      <c r="D157" s="17">
        <f>Revenues2001!C157/$C157</f>
        <v>1639.5667146193064</v>
      </c>
      <c r="E157" s="17">
        <f>Revenues2001!D157/'Expenditures2001per pupil'!$C157</f>
        <v>918.61411437723382</v>
      </c>
      <c r="F157" s="17">
        <f>Revenues2001!E157/'Expenditures2001per pupil'!$C157</f>
        <v>2558.1808289965402</v>
      </c>
      <c r="G157" s="17">
        <f>Revenues2001!F157/'Expenditures2001per pupil'!$C157</f>
        <v>3536.6063387140812</v>
      </c>
      <c r="H157" s="17">
        <f>Revenues2001!G157/'Expenditures2001per pupil'!$C157</f>
        <v>1710.8797339647319</v>
      </c>
      <c r="I157" s="17">
        <f>Revenues2001!H157/'Expenditures2001per pupil'!$C157</f>
        <v>5247.4860726788129</v>
      </c>
      <c r="J157" s="17">
        <f>Revenues2001!I157/'Expenditures2001per pupil'!$C157</f>
        <v>617.0984306038365</v>
      </c>
      <c r="K157" s="17">
        <f>Revenues2001!J157/'Expenditures2001per pupil'!$C157</f>
        <v>122.31590872968975</v>
      </c>
      <c r="L157" s="17">
        <f>Revenues2001!K157/'Expenditures2001per pupil'!$C157</f>
        <v>8545.0812410088802</v>
      </c>
    </row>
    <row r="158" spans="1:12" x14ac:dyDescent="0.25">
      <c r="A158" s="1" t="s">
        <v>312</v>
      </c>
      <c r="B158" s="1" t="s">
        <v>313</v>
      </c>
      <c r="C158" s="10">
        <v>2661.5655000000002</v>
      </c>
      <c r="D158" s="17">
        <f>Revenues2001!C158/$C158</f>
        <v>1620.8230531993293</v>
      </c>
      <c r="E158" s="17">
        <f>Revenues2001!D158/'Expenditures2001per pupil'!$C158</f>
        <v>386.06788748952448</v>
      </c>
      <c r="F158" s="17">
        <f>Revenues2001!E158/'Expenditures2001per pupil'!$C158</f>
        <v>2006.890940688854</v>
      </c>
      <c r="G158" s="17">
        <f>Revenues2001!F158/'Expenditures2001per pupil'!$C158</f>
        <v>3049.722428397873</v>
      </c>
      <c r="H158" s="17">
        <f>Revenues2001!G158/'Expenditures2001per pupil'!$C158</f>
        <v>740.87989944264029</v>
      </c>
      <c r="I158" s="17">
        <f>Revenues2001!H158/'Expenditures2001per pupil'!$C158</f>
        <v>3790.6023278405137</v>
      </c>
      <c r="J158" s="17">
        <f>Revenues2001!I158/'Expenditures2001per pupil'!$C158</f>
        <v>770.08812670588043</v>
      </c>
      <c r="K158" s="17">
        <f>Revenues2001!J158/'Expenditures2001per pupil'!$C158</f>
        <v>25.951666415874413</v>
      </c>
      <c r="L158" s="17">
        <f>Revenues2001!K158/'Expenditures2001per pupil'!$C158</f>
        <v>6593.5330616511219</v>
      </c>
    </row>
    <row r="159" spans="1:12" x14ac:dyDescent="0.25">
      <c r="A159" s="1" t="s">
        <v>314</v>
      </c>
      <c r="B159" s="1" t="s">
        <v>315</v>
      </c>
      <c r="C159" s="10">
        <v>1447.8961999999999</v>
      </c>
      <c r="D159" s="17">
        <f>Revenues2001!C159/$C159</f>
        <v>1936.9699361045359</v>
      </c>
      <c r="E159" s="17">
        <f>Revenues2001!D159/'Expenditures2001per pupil'!$C159</f>
        <v>454.8806813637608</v>
      </c>
      <c r="F159" s="17">
        <f>Revenues2001!E159/'Expenditures2001per pupil'!$C159</f>
        <v>2391.8506174682966</v>
      </c>
      <c r="G159" s="17">
        <f>Revenues2001!F159/'Expenditures2001per pupil'!$C159</f>
        <v>2970.6597751965924</v>
      </c>
      <c r="H159" s="17">
        <f>Revenues2001!G159/'Expenditures2001per pupil'!$C159</f>
        <v>564.95567154606795</v>
      </c>
      <c r="I159" s="17">
        <f>Revenues2001!H159/'Expenditures2001per pupil'!$C159</f>
        <v>3535.6154467426604</v>
      </c>
      <c r="J159" s="17">
        <f>Revenues2001!I159/'Expenditures2001per pupil'!$C159</f>
        <v>561.52992873384164</v>
      </c>
      <c r="K159" s="17">
        <f>Revenues2001!J159/'Expenditures2001per pupil'!$C159</f>
        <v>99.531257834643114</v>
      </c>
      <c r="L159" s="17">
        <f>Revenues2001!K159/'Expenditures2001per pupil'!$C159</f>
        <v>6588.5272507794416</v>
      </c>
    </row>
    <row r="160" spans="1:12" x14ac:dyDescent="0.25">
      <c r="A160" s="1" t="s">
        <v>316</v>
      </c>
      <c r="B160" s="1" t="s">
        <v>317</v>
      </c>
      <c r="C160" s="10">
        <v>173.9922</v>
      </c>
      <c r="D160" s="17">
        <f>Revenues2001!C160/$C160</f>
        <v>2373.5213992351382</v>
      </c>
      <c r="E160" s="17">
        <f>Revenues2001!D160/'Expenditures2001per pupil'!$C160</f>
        <v>332.99452504192715</v>
      </c>
      <c r="F160" s="17">
        <f>Revenues2001!E160/'Expenditures2001per pupil'!$C160</f>
        <v>2706.5159242770651</v>
      </c>
      <c r="G160" s="17">
        <f>Revenues2001!F160/'Expenditures2001per pupil'!$C160</f>
        <v>2771.6874664496454</v>
      </c>
      <c r="H160" s="17">
        <f>Revenues2001!G160/'Expenditures2001per pupil'!$C160</f>
        <v>1267.9251713582562</v>
      </c>
      <c r="I160" s="17">
        <f>Revenues2001!H160/'Expenditures2001per pupil'!$C160</f>
        <v>4039.6126378079016</v>
      </c>
      <c r="J160" s="17">
        <f>Revenues2001!I160/'Expenditures2001per pupil'!$C160</f>
        <v>516.50585486016041</v>
      </c>
      <c r="K160" s="17">
        <f>Revenues2001!J160/'Expenditures2001per pupil'!$C160</f>
        <v>298.85104044893967</v>
      </c>
      <c r="L160" s="17">
        <f>Revenues2001!K160/'Expenditures2001per pupil'!$C160</f>
        <v>7561.4854573940675</v>
      </c>
    </row>
    <row r="161" spans="1:12" x14ac:dyDescent="0.25">
      <c r="A161" s="1" t="s">
        <v>318</v>
      </c>
      <c r="B161" s="1" t="s">
        <v>319</v>
      </c>
      <c r="C161" s="10">
        <v>1871.567</v>
      </c>
      <c r="D161" s="17">
        <f>Revenues2001!C161/$C161</f>
        <v>1442.5898298057189</v>
      </c>
      <c r="E161" s="17">
        <f>Revenues2001!D161/'Expenditures2001per pupil'!$C161</f>
        <v>496.02377045545256</v>
      </c>
      <c r="F161" s="17">
        <f>Revenues2001!E161/'Expenditures2001per pupil'!$C161</f>
        <v>1938.6136002611715</v>
      </c>
      <c r="G161" s="17">
        <f>Revenues2001!F161/'Expenditures2001per pupil'!$C161</f>
        <v>3415.8435150865557</v>
      </c>
      <c r="H161" s="17">
        <f>Revenues2001!G161/'Expenditures2001per pupil'!$C161</f>
        <v>706.75783982085625</v>
      </c>
      <c r="I161" s="17">
        <f>Revenues2001!H161/'Expenditures2001per pupil'!$C161</f>
        <v>4122.6013549074123</v>
      </c>
      <c r="J161" s="17">
        <f>Revenues2001!I161/'Expenditures2001per pupil'!$C161</f>
        <v>745.17050151023182</v>
      </c>
      <c r="K161" s="17">
        <f>Revenues2001!J161/'Expenditures2001per pupil'!$C161</f>
        <v>32.230585386470267</v>
      </c>
      <c r="L161" s="17">
        <f>Revenues2001!K161/'Expenditures2001per pupil'!$C161</f>
        <v>6838.616042065285</v>
      </c>
    </row>
    <row r="162" spans="1:12" x14ac:dyDescent="0.25">
      <c r="A162" s="1" t="s">
        <v>320</v>
      </c>
      <c r="B162" s="1" t="s">
        <v>321</v>
      </c>
      <c r="C162" s="10">
        <v>2306.1922</v>
      </c>
      <c r="D162" s="17">
        <f>Revenues2001!C162/$C162</f>
        <v>1199.5487626746808</v>
      </c>
      <c r="E162" s="17">
        <f>Revenues2001!D162/'Expenditures2001per pupil'!$C162</f>
        <v>308.72457638179503</v>
      </c>
      <c r="F162" s="17">
        <f>Revenues2001!E162/'Expenditures2001per pupil'!$C162</f>
        <v>1508.2733390564758</v>
      </c>
      <c r="G162" s="17">
        <f>Revenues2001!F162/'Expenditures2001per pupil'!$C162</f>
        <v>3568.4462899492942</v>
      </c>
      <c r="H162" s="17">
        <f>Revenues2001!G162/'Expenditures2001per pupil'!$C162</f>
        <v>625.79089895456241</v>
      </c>
      <c r="I162" s="17">
        <f>Revenues2001!H162/'Expenditures2001per pupil'!$C162</f>
        <v>4194.2371889038559</v>
      </c>
      <c r="J162" s="17">
        <f>Revenues2001!I162/'Expenditures2001per pupil'!$C162</f>
        <v>559.05987367401553</v>
      </c>
      <c r="K162" s="17">
        <f>Revenues2001!J162/'Expenditures2001per pupil'!$C162</f>
        <v>54.159831084330264</v>
      </c>
      <c r="L162" s="17">
        <f>Revenues2001!K162/'Expenditures2001per pupil'!$C162</f>
        <v>6315.7302327186781</v>
      </c>
    </row>
    <row r="163" spans="1:12" x14ac:dyDescent="0.25">
      <c r="A163" s="1" t="s">
        <v>322</v>
      </c>
      <c r="B163" s="1" t="s">
        <v>323</v>
      </c>
      <c r="C163" s="10">
        <v>1778.7034000000001</v>
      </c>
      <c r="D163" s="17">
        <f>Revenues2001!C163/$C163</f>
        <v>939.18067509175501</v>
      </c>
      <c r="E163" s="17">
        <f>Revenues2001!D163/'Expenditures2001per pupil'!$C163</f>
        <v>511.22268052110314</v>
      </c>
      <c r="F163" s="17">
        <f>Revenues2001!E163/'Expenditures2001per pupil'!$C163</f>
        <v>1450.4033556128581</v>
      </c>
      <c r="G163" s="17">
        <f>Revenues2001!F163/'Expenditures2001per pupil'!$C163</f>
        <v>3885.6326467920394</v>
      </c>
      <c r="H163" s="17">
        <f>Revenues2001!G163/'Expenditures2001per pupil'!$C163</f>
        <v>911.68935191780668</v>
      </c>
      <c r="I163" s="17">
        <f>Revenues2001!H163/'Expenditures2001per pupil'!$C163</f>
        <v>4797.3219987098464</v>
      </c>
      <c r="J163" s="17">
        <f>Revenues2001!I163/'Expenditures2001per pupil'!$C163</f>
        <v>853.11312161431738</v>
      </c>
      <c r="K163" s="17">
        <f>Revenues2001!J163/'Expenditures2001per pupil'!$C163</f>
        <v>438.19462536587042</v>
      </c>
      <c r="L163" s="17">
        <f>Revenues2001!K163/'Expenditures2001per pupil'!$C163</f>
        <v>7539.0331013028926</v>
      </c>
    </row>
    <row r="164" spans="1:12" x14ac:dyDescent="0.25">
      <c r="A164" s="1" t="s">
        <v>324</v>
      </c>
      <c r="B164" s="1" t="s">
        <v>325</v>
      </c>
      <c r="C164" s="10">
        <v>1834.3995</v>
      </c>
      <c r="D164" s="17">
        <f>Revenues2001!C164/$C164</f>
        <v>1493.1268243367927</v>
      </c>
      <c r="E164" s="17">
        <f>Revenues2001!D164/'Expenditures2001per pupil'!$C164</f>
        <v>711.42739626782497</v>
      </c>
      <c r="F164" s="17">
        <f>Revenues2001!E164/'Expenditures2001per pupil'!$C164</f>
        <v>2204.5542206046175</v>
      </c>
      <c r="G164" s="17">
        <f>Revenues2001!F164/'Expenditures2001per pupil'!$C164</f>
        <v>3309.6661877633524</v>
      </c>
      <c r="H164" s="17">
        <f>Revenues2001!G164/'Expenditures2001per pupil'!$C164</f>
        <v>751.17772328219678</v>
      </c>
      <c r="I164" s="17">
        <f>Revenues2001!H164/'Expenditures2001per pupil'!$C164</f>
        <v>4060.8439110455492</v>
      </c>
      <c r="J164" s="17">
        <f>Revenues2001!I164/'Expenditures2001per pupil'!$C164</f>
        <v>584.05852705476639</v>
      </c>
      <c r="K164" s="17">
        <f>Revenues2001!J164/'Expenditures2001per pupil'!$C164</f>
        <v>60.050397964020377</v>
      </c>
      <c r="L164" s="17">
        <f>Revenues2001!K164/'Expenditures2001per pupil'!$C164</f>
        <v>6909.5070566689528</v>
      </c>
    </row>
    <row r="165" spans="1:12" x14ac:dyDescent="0.25">
      <c r="A165" s="1" t="s">
        <v>326</v>
      </c>
      <c r="B165" s="1" t="s">
        <v>327</v>
      </c>
      <c r="C165" s="10">
        <v>1362.5492999999999</v>
      </c>
      <c r="D165" s="17">
        <f>Revenues2001!C165/$C165</f>
        <v>1443.0821182029892</v>
      </c>
      <c r="E165" s="17">
        <f>Revenues2001!D165/'Expenditures2001per pupil'!$C165</f>
        <v>499.48324805568512</v>
      </c>
      <c r="F165" s="17">
        <f>Revenues2001!E165/'Expenditures2001per pupil'!$C165</f>
        <v>1942.5653662586742</v>
      </c>
      <c r="G165" s="17">
        <f>Revenues2001!F165/'Expenditures2001per pupil'!$C165</f>
        <v>3245.3233068337418</v>
      </c>
      <c r="H165" s="17">
        <f>Revenues2001!G165/'Expenditures2001per pupil'!$C165</f>
        <v>446.02044124201592</v>
      </c>
      <c r="I165" s="17">
        <f>Revenues2001!H165/'Expenditures2001per pupil'!$C165</f>
        <v>3691.343748075758</v>
      </c>
      <c r="J165" s="17">
        <f>Revenues2001!I165/'Expenditures2001per pupil'!$C165</f>
        <v>895.03593007607151</v>
      </c>
      <c r="K165" s="17">
        <f>Revenues2001!J165/'Expenditures2001per pupil'!$C165</f>
        <v>43.618348341597624</v>
      </c>
      <c r="L165" s="17">
        <f>Revenues2001!K165/'Expenditures2001per pupil'!$C165</f>
        <v>6572.5633927521012</v>
      </c>
    </row>
    <row r="166" spans="1:12" x14ac:dyDescent="0.25">
      <c r="A166" s="1" t="s">
        <v>328</v>
      </c>
      <c r="B166" s="1" t="s">
        <v>329</v>
      </c>
      <c r="C166" s="10">
        <v>2172.5322999999999</v>
      </c>
      <c r="D166" s="17">
        <f>Revenues2001!C166/$C166</f>
        <v>1538.3695607195345</v>
      </c>
      <c r="E166" s="17">
        <f>Revenues2001!D166/'Expenditures2001per pupil'!$C166</f>
        <v>435.65178754764662</v>
      </c>
      <c r="F166" s="17">
        <f>Revenues2001!E166/'Expenditures2001per pupil'!$C166</f>
        <v>1974.0213482671811</v>
      </c>
      <c r="G166" s="17">
        <f>Revenues2001!F166/'Expenditures2001per pupil'!$C166</f>
        <v>4008.3146289700735</v>
      </c>
      <c r="H166" s="17">
        <f>Revenues2001!G166/'Expenditures2001per pupil'!$C166</f>
        <v>1014.7287982783961</v>
      </c>
      <c r="I166" s="17">
        <f>Revenues2001!H166/'Expenditures2001per pupil'!$C166</f>
        <v>5023.0434272484699</v>
      </c>
      <c r="J166" s="17">
        <f>Revenues2001!I166/'Expenditures2001per pupil'!$C166</f>
        <v>811.47207339564068</v>
      </c>
      <c r="K166" s="17">
        <f>Revenues2001!J166/'Expenditures2001per pupil'!$C166</f>
        <v>370.35612773167981</v>
      </c>
      <c r="L166" s="17">
        <f>Revenues2001!K166/'Expenditures2001per pupil'!$C166</f>
        <v>8178.8929766429719</v>
      </c>
    </row>
    <row r="167" spans="1:12" x14ac:dyDescent="0.25">
      <c r="A167" s="1" t="s">
        <v>330</v>
      </c>
      <c r="B167" s="1" t="s">
        <v>331</v>
      </c>
      <c r="C167" s="10">
        <v>926.78030000000001</v>
      </c>
      <c r="D167" s="17">
        <f>Revenues2001!C167/$C167</f>
        <v>2732.8338873840971</v>
      </c>
      <c r="E167" s="17">
        <f>Revenues2001!D167/'Expenditures2001per pupil'!$C167</f>
        <v>600.3632252433506</v>
      </c>
      <c r="F167" s="17">
        <f>Revenues2001!E167/'Expenditures2001per pupil'!$C167</f>
        <v>3333.197112627448</v>
      </c>
      <c r="G167" s="17">
        <f>Revenues2001!F167/'Expenditures2001per pupil'!$C167</f>
        <v>3232.6377675485764</v>
      </c>
      <c r="H167" s="17">
        <f>Revenues2001!G167/'Expenditures2001per pupil'!$C167</f>
        <v>702.31510100074399</v>
      </c>
      <c r="I167" s="17">
        <f>Revenues2001!H167/'Expenditures2001per pupil'!$C167</f>
        <v>3934.9528685493206</v>
      </c>
      <c r="J167" s="17">
        <f>Revenues2001!I167/'Expenditures2001per pupil'!$C167</f>
        <v>447.34220181417322</v>
      </c>
      <c r="K167" s="17">
        <f>Revenues2001!J167/'Expenditures2001per pupil'!$C167</f>
        <v>34.136461467728651</v>
      </c>
      <c r="L167" s="17">
        <f>Revenues2001!K167/'Expenditures2001per pupil'!$C167</f>
        <v>7749.6286444586704</v>
      </c>
    </row>
    <row r="168" spans="1:12" x14ac:dyDescent="0.25">
      <c r="A168" s="1" t="s">
        <v>332</v>
      </c>
      <c r="B168" s="1" t="s">
        <v>333</v>
      </c>
      <c r="C168" s="10">
        <v>9842.8786</v>
      </c>
      <c r="D168" s="17">
        <f>Revenues2001!C168/$C168</f>
        <v>1951.2991961518251</v>
      </c>
      <c r="E168" s="17">
        <f>Revenues2001!D168/'Expenditures2001per pupil'!$C168</f>
        <v>357.73928066124881</v>
      </c>
      <c r="F168" s="17">
        <f>Revenues2001!E168/'Expenditures2001per pupil'!$C168</f>
        <v>2309.0384768130739</v>
      </c>
      <c r="G168" s="17">
        <f>Revenues2001!F168/'Expenditures2001per pupil'!$C168</f>
        <v>2821.1255191138903</v>
      </c>
      <c r="H168" s="17">
        <f>Revenues2001!G168/'Expenditures2001per pupil'!$C168</f>
        <v>531.13680585271072</v>
      </c>
      <c r="I168" s="17">
        <f>Revenues2001!H168/'Expenditures2001per pupil'!$C168</f>
        <v>3352.2623249666008</v>
      </c>
      <c r="J168" s="17">
        <f>Revenues2001!I168/'Expenditures2001per pupil'!$C168</f>
        <v>539.73990799805244</v>
      </c>
      <c r="K168" s="17">
        <f>Revenues2001!J168/'Expenditures2001per pupil'!$C168</f>
        <v>355.27753334273569</v>
      </c>
      <c r="L168" s="17">
        <f>Revenues2001!K168/'Expenditures2001per pupil'!$C168</f>
        <v>6556.3182431204632</v>
      </c>
    </row>
    <row r="169" spans="1:12" x14ac:dyDescent="0.25">
      <c r="A169" s="1" t="s">
        <v>334</v>
      </c>
      <c r="B169" s="1" t="s">
        <v>335</v>
      </c>
      <c r="C169" s="10">
        <v>1682.6586</v>
      </c>
      <c r="D169" s="17">
        <f>Revenues2001!C169/$C169</f>
        <v>1201.881070824468</v>
      </c>
      <c r="E169" s="17">
        <f>Revenues2001!D169/'Expenditures2001per pupil'!$C169</f>
        <v>389.67765653710143</v>
      </c>
      <c r="F169" s="17">
        <f>Revenues2001!E169/'Expenditures2001per pupil'!$C169</f>
        <v>1591.5587273615695</v>
      </c>
      <c r="G169" s="17">
        <f>Revenues2001!F169/'Expenditures2001per pupil'!$C169</f>
        <v>3596.1662098300867</v>
      </c>
      <c r="H169" s="17">
        <f>Revenues2001!G169/'Expenditures2001per pupil'!$C169</f>
        <v>894.06273500756458</v>
      </c>
      <c r="I169" s="17">
        <f>Revenues2001!H169/'Expenditures2001per pupil'!$C169</f>
        <v>4490.2289448376514</v>
      </c>
      <c r="J169" s="17">
        <f>Revenues2001!I169/'Expenditures2001per pupil'!$C169</f>
        <v>680.23565208058255</v>
      </c>
      <c r="K169" s="17">
        <f>Revenues2001!J169/'Expenditures2001per pupil'!$C169</f>
        <v>379.03838603980626</v>
      </c>
      <c r="L169" s="17">
        <f>Revenues2001!K169/'Expenditures2001per pupil'!$C169</f>
        <v>7141.06171031961</v>
      </c>
    </row>
    <row r="170" spans="1:12" x14ac:dyDescent="0.25">
      <c r="A170" s="1" t="s">
        <v>336</v>
      </c>
      <c r="B170" s="1" t="s">
        <v>337</v>
      </c>
      <c r="C170" s="10">
        <v>2320.9571999999998</v>
      </c>
      <c r="D170" s="17">
        <f>Revenues2001!C170/$C170</f>
        <v>1043.5092211092908</v>
      </c>
      <c r="E170" s="17">
        <f>Revenues2001!D170/'Expenditures2001per pupil'!$C170</f>
        <v>217.40061815874935</v>
      </c>
      <c r="F170" s="17">
        <f>Revenues2001!E170/'Expenditures2001per pupil'!$C170</f>
        <v>1260.9098392680401</v>
      </c>
      <c r="G170" s="17">
        <f>Revenues2001!F170/'Expenditures2001per pupil'!$C170</f>
        <v>4063.7065603794849</v>
      </c>
      <c r="H170" s="17">
        <f>Revenues2001!G170/'Expenditures2001per pupil'!$C170</f>
        <v>970.33759605735065</v>
      </c>
      <c r="I170" s="17">
        <f>Revenues2001!H170/'Expenditures2001per pupil'!$C170</f>
        <v>5034.0441564368357</v>
      </c>
      <c r="J170" s="17">
        <f>Revenues2001!I170/'Expenditures2001per pupil'!$C170</f>
        <v>1255.6031235733258</v>
      </c>
      <c r="K170" s="17">
        <f>Revenues2001!J170/'Expenditures2001per pupil'!$C170</f>
        <v>382.80310813142097</v>
      </c>
      <c r="L170" s="17">
        <f>Revenues2001!K170/'Expenditures2001per pupil'!$C170</f>
        <v>7933.360227409622</v>
      </c>
    </row>
    <row r="171" spans="1:12" x14ac:dyDescent="0.25">
      <c r="A171" s="1" t="s">
        <v>338</v>
      </c>
      <c r="B171" s="1" t="s">
        <v>339</v>
      </c>
      <c r="C171" s="10">
        <v>1764.2511</v>
      </c>
      <c r="D171" s="17">
        <f>Revenues2001!C171/$C171</f>
        <v>1396.2579533038127</v>
      </c>
      <c r="E171" s="17">
        <f>Revenues2001!D171/'Expenditures2001per pupil'!$C171</f>
        <v>383.31081102911031</v>
      </c>
      <c r="F171" s="17">
        <f>Revenues2001!E171/'Expenditures2001per pupil'!$C171</f>
        <v>1779.5687643329229</v>
      </c>
      <c r="G171" s="17">
        <f>Revenues2001!F171/'Expenditures2001per pupil'!$C171</f>
        <v>3376.7528896538593</v>
      </c>
      <c r="H171" s="17">
        <f>Revenues2001!G171/'Expenditures2001per pupil'!$C171</f>
        <v>693.624155881212</v>
      </c>
      <c r="I171" s="17">
        <f>Revenues2001!H171/'Expenditures2001per pupil'!$C171</f>
        <v>4070.3770455350714</v>
      </c>
      <c r="J171" s="17">
        <f>Revenues2001!I171/'Expenditures2001per pupil'!$C171</f>
        <v>440.68130664620247</v>
      </c>
      <c r="K171" s="17">
        <f>Revenues2001!J171/'Expenditures2001per pupil'!$C171</f>
        <v>33.279820542552024</v>
      </c>
      <c r="L171" s="17">
        <f>Revenues2001!K171/'Expenditures2001per pupil'!$C171</f>
        <v>6323.9069370567486</v>
      </c>
    </row>
    <row r="172" spans="1:12" x14ac:dyDescent="0.25">
      <c r="A172" s="1" t="s">
        <v>340</v>
      </c>
      <c r="B172" s="1" t="s">
        <v>341</v>
      </c>
      <c r="C172" s="10">
        <v>124.5408</v>
      </c>
      <c r="D172" s="17">
        <f>Revenues2001!C172/$C172</f>
        <v>1522.2905264780698</v>
      </c>
      <c r="E172" s="17">
        <f>Revenues2001!D172/'Expenditures2001per pupil'!$C172</f>
        <v>954.01410622061201</v>
      </c>
      <c r="F172" s="17">
        <f>Revenues2001!E172/'Expenditures2001per pupil'!$C172</f>
        <v>2476.3046326986819</v>
      </c>
      <c r="G172" s="17">
        <f>Revenues2001!F172/'Expenditures2001per pupil'!$C172</f>
        <v>5550.9643426090088</v>
      </c>
      <c r="H172" s="17">
        <f>Revenues2001!G172/'Expenditures2001per pupil'!$C172</f>
        <v>1552.3519200133603</v>
      </c>
      <c r="I172" s="17">
        <f>Revenues2001!H172/'Expenditures2001per pupil'!$C172</f>
        <v>7103.3162626223684</v>
      </c>
      <c r="J172" s="17">
        <f>Revenues2001!I172/'Expenditures2001per pupil'!$C172</f>
        <v>1492.9164578997404</v>
      </c>
      <c r="K172" s="17">
        <f>Revenues2001!J172/'Expenditures2001per pupil'!$C172</f>
        <v>2213.1889308563941</v>
      </c>
      <c r="L172" s="17">
        <f>Revenues2001!K172/'Expenditures2001per pupil'!$C172</f>
        <v>13285.726284077185</v>
      </c>
    </row>
    <row r="173" spans="1:12" x14ac:dyDescent="0.25">
      <c r="A173" s="1" t="s">
        <v>342</v>
      </c>
      <c r="B173" s="1" t="s">
        <v>343</v>
      </c>
      <c r="C173" s="10">
        <v>3987.9407000000001</v>
      </c>
      <c r="D173" s="17">
        <f>Revenues2001!C173/$C173</f>
        <v>749.46087087002059</v>
      </c>
      <c r="E173" s="17">
        <f>Revenues2001!D173/'Expenditures2001per pupil'!$C173</f>
        <v>312.33504299600037</v>
      </c>
      <c r="F173" s="17">
        <f>Revenues2001!E173/'Expenditures2001per pupil'!$C173</f>
        <v>1061.795913866021</v>
      </c>
      <c r="G173" s="17">
        <f>Revenues2001!F173/'Expenditures2001per pupil'!$C173</f>
        <v>4354.172066801294</v>
      </c>
      <c r="H173" s="17">
        <f>Revenues2001!G173/'Expenditures2001per pupil'!$C173</f>
        <v>720.1443040514622</v>
      </c>
      <c r="I173" s="17">
        <f>Revenues2001!H173/'Expenditures2001per pupil'!$C173</f>
        <v>5074.3163708527563</v>
      </c>
      <c r="J173" s="17">
        <f>Revenues2001!I173/'Expenditures2001per pupil'!$C173</f>
        <v>1370.1996270907439</v>
      </c>
      <c r="K173" s="17">
        <f>Revenues2001!J173/'Expenditures2001per pupil'!$C173</f>
        <v>351.50622224648424</v>
      </c>
      <c r="L173" s="17">
        <f>Revenues2001!K173/'Expenditures2001per pupil'!$C173</f>
        <v>7857.818134056005</v>
      </c>
    </row>
    <row r="174" spans="1:12" x14ac:dyDescent="0.25">
      <c r="A174" s="1" t="s">
        <v>344</v>
      </c>
      <c r="B174" s="1" t="s">
        <v>345</v>
      </c>
      <c r="C174" s="10">
        <v>698.04819999999995</v>
      </c>
      <c r="D174" s="17">
        <f>Revenues2001!C174/$C174</f>
        <v>1107.6206198941563</v>
      </c>
      <c r="E174" s="17">
        <f>Revenues2001!D174/'Expenditures2001per pupil'!$C174</f>
        <v>302.64314126159201</v>
      </c>
      <c r="F174" s="17">
        <f>Revenues2001!E174/'Expenditures2001per pupil'!$C174</f>
        <v>1410.2637611557484</v>
      </c>
      <c r="G174" s="17">
        <f>Revenues2001!F174/'Expenditures2001per pupil'!$C174</f>
        <v>3561.7640730253302</v>
      </c>
      <c r="H174" s="17">
        <f>Revenues2001!G174/'Expenditures2001per pupil'!$C174</f>
        <v>765.45609601170815</v>
      </c>
      <c r="I174" s="17">
        <f>Revenues2001!H174/'Expenditures2001per pupil'!$C174</f>
        <v>4327.2201690370384</v>
      </c>
      <c r="J174" s="17">
        <f>Revenues2001!I174/'Expenditures2001per pupil'!$C174</f>
        <v>1032.1450581779311</v>
      </c>
      <c r="K174" s="17">
        <f>Revenues2001!J174/'Expenditures2001per pupil'!$C174</f>
        <v>66.397936417571174</v>
      </c>
      <c r="L174" s="17">
        <f>Revenues2001!K174/'Expenditures2001per pupil'!$C174</f>
        <v>6836.0269247882889</v>
      </c>
    </row>
    <row r="175" spans="1:12" x14ac:dyDescent="0.25">
      <c r="A175" s="1" t="s">
        <v>346</v>
      </c>
      <c r="B175" s="1" t="s">
        <v>347</v>
      </c>
      <c r="C175" s="10">
        <v>648.9117</v>
      </c>
      <c r="D175" s="17">
        <f>Revenues2001!C175/$C175</f>
        <v>1607.8026486500396</v>
      </c>
      <c r="E175" s="17">
        <f>Revenues2001!D175/'Expenditures2001per pupil'!$C175</f>
        <v>525.79142894171889</v>
      </c>
      <c r="F175" s="17">
        <f>Revenues2001!E175/'Expenditures2001per pupil'!$C175</f>
        <v>2133.5940775917584</v>
      </c>
      <c r="G175" s="17">
        <f>Revenues2001!F175/'Expenditures2001per pupil'!$C175</f>
        <v>3120.5786550003645</v>
      </c>
      <c r="H175" s="17">
        <f>Revenues2001!G175/'Expenditures2001per pupil'!$C175</f>
        <v>865.82485721863225</v>
      </c>
      <c r="I175" s="17">
        <f>Revenues2001!H175/'Expenditures2001per pupil'!$C175</f>
        <v>3986.4035122189966</v>
      </c>
      <c r="J175" s="17">
        <f>Revenues2001!I175/'Expenditures2001per pupil'!$C175</f>
        <v>1250.422052800096</v>
      </c>
      <c r="K175" s="17">
        <f>Revenues2001!J175/'Expenditures2001per pupil'!$C175</f>
        <v>29.987531431472107</v>
      </c>
      <c r="L175" s="17">
        <f>Revenues2001!K175/'Expenditures2001per pupil'!$C175</f>
        <v>7400.4071740423233</v>
      </c>
    </row>
    <row r="176" spans="1:12" x14ac:dyDescent="0.25">
      <c r="A176" s="1" t="s">
        <v>348</v>
      </c>
      <c r="B176" s="1" t="s">
        <v>349</v>
      </c>
      <c r="C176" s="10">
        <v>1199.6786</v>
      </c>
      <c r="D176" s="17">
        <f>Revenues2001!C176/$C176</f>
        <v>599.24761515292516</v>
      </c>
      <c r="E176" s="17">
        <f>Revenues2001!D176/'Expenditures2001per pupil'!$C176</f>
        <v>290.12092071993283</v>
      </c>
      <c r="F176" s="17">
        <f>Revenues2001!E176/'Expenditures2001per pupil'!$C176</f>
        <v>889.36853587285793</v>
      </c>
      <c r="G176" s="17">
        <f>Revenues2001!F176/'Expenditures2001per pupil'!$C176</f>
        <v>4742.1792803505878</v>
      </c>
      <c r="H176" s="17">
        <f>Revenues2001!G176/'Expenditures2001per pupil'!$C176</f>
        <v>1083.9775169782972</v>
      </c>
      <c r="I176" s="17">
        <f>Revenues2001!H176/'Expenditures2001per pupil'!$C176</f>
        <v>5826.1567973288847</v>
      </c>
      <c r="J176" s="17">
        <f>Revenues2001!I176/'Expenditures2001per pupil'!$C176</f>
        <v>1319.2362437739575</v>
      </c>
      <c r="K176" s="17">
        <f>Revenues2001!J176/'Expenditures2001per pupil'!$C176</f>
        <v>48.39796258764639</v>
      </c>
      <c r="L176" s="17">
        <f>Revenues2001!K176/'Expenditures2001per pupil'!$C176</f>
        <v>8083.1595395633467</v>
      </c>
    </row>
    <row r="177" spans="1:12" x14ac:dyDescent="0.25">
      <c r="A177" s="1" t="s">
        <v>350</v>
      </c>
      <c r="B177" s="1" t="s">
        <v>351</v>
      </c>
      <c r="C177" s="10">
        <v>3444.7496000000001</v>
      </c>
      <c r="D177" s="17">
        <f>Revenues2001!C177/$C177</f>
        <v>2440.036373035648</v>
      </c>
      <c r="E177" s="17">
        <f>Revenues2001!D177/'Expenditures2001per pupil'!$C177</f>
        <v>425.24578274136383</v>
      </c>
      <c r="F177" s="17">
        <f>Revenues2001!E177/'Expenditures2001per pupil'!$C177</f>
        <v>2865.2821557770121</v>
      </c>
      <c r="G177" s="17">
        <f>Revenues2001!F177/'Expenditures2001per pupil'!$C177</f>
        <v>2386.4315130481473</v>
      </c>
      <c r="H177" s="17">
        <f>Revenues2001!G177/'Expenditures2001per pupil'!$C177</f>
        <v>432.4689899085846</v>
      </c>
      <c r="I177" s="17">
        <f>Revenues2001!H177/'Expenditures2001per pupil'!$C177</f>
        <v>2818.9005029567315</v>
      </c>
      <c r="J177" s="17">
        <f>Revenues2001!I177/'Expenditures2001per pupil'!$C177</f>
        <v>403.84357400026983</v>
      </c>
      <c r="K177" s="17">
        <f>Revenues2001!J177/'Expenditures2001per pupil'!$C177</f>
        <v>392.58024443924745</v>
      </c>
      <c r="L177" s="17">
        <f>Revenues2001!K177/'Expenditures2001per pupil'!$C177</f>
        <v>6480.6064771732608</v>
      </c>
    </row>
    <row r="178" spans="1:12" x14ac:dyDescent="0.25"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"/>
      <c r="B179" s="1" t="s">
        <v>362</v>
      </c>
      <c r="C179" s="10">
        <f>SUM(C2:C178)</f>
        <v>564197.08769999992</v>
      </c>
      <c r="D179" s="17">
        <f>Revenues2001!C179/$C179</f>
        <v>2020.5590079652579</v>
      </c>
      <c r="E179" s="17">
        <f>Revenues2001!D179/$C179</f>
        <v>391.07692496158921</v>
      </c>
      <c r="F179" s="17">
        <f>Revenues2001!E179/$C179</f>
        <v>2411.6359329268507</v>
      </c>
      <c r="G179" s="17">
        <f>Revenues2001!F179/$C179</f>
        <v>3248.6757230384765</v>
      </c>
      <c r="H179" s="17">
        <f>Revenues2001!G179/$C179</f>
        <v>700.56051650548227</v>
      </c>
      <c r="I179" s="17">
        <f>Revenues2001!H179/$C179</f>
        <v>3949.2362395439586</v>
      </c>
      <c r="J179" s="17">
        <f>Revenues2001!I179/$C179</f>
        <v>794.17797840220919</v>
      </c>
      <c r="K179" s="17">
        <f>Revenues2001!J179/$C179</f>
        <v>96.232377468190251</v>
      </c>
      <c r="L179" s="17">
        <f>Revenues2001!K179/$C179</f>
        <v>7251.2828838907189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86"/>
  <sheetViews>
    <sheetView zoomScale="7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:XFD2"/>
    </sheetView>
  </sheetViews>
  <sheetFormatPr defaultRowHeight="13.2" x14ac:dyDescent="0.25"/>
  <cols>
    <col min="1" max="1" width="9.44140625" customWidth="1"/>
    <col min="2" max="2" width="22.88671875" bestFit="1" customWidth="1"/>
    <col min="3" max="3" width="16.5546875" bestFit="1" customWidth="1"/>
    <col min="4" max="4" width="19.109375" bestFit="1" customWidth="1"/>
    <col min="5" max="5" width="14.88671875" bestFit="1" customWidth="1"/>
    <col min="6" max="6" width="17.44140625" bestFit="1" customWidth="1"/>
    <col min="7" max="7" width="15.6640625" bestFit="1" customWidth="1"/>
    <col min="8" max="8" width="16.88671875" bestFit="1" customWidth="1"/>
    <col min="9" max="9" width="18.88671875" bestFit="1" customWidth="1"/>
    <col min="10" max="10" width="18" bestFit="1" customWidth="1"/>
    <col min="11" max="11" width="14.44140625" bestFit="1" customWidth="1"/>
    <col min="12" max="12" width="15" bestFit="1" customWidth="1"/>
    <col min="13" max="13" width="17.6640625" bestFit="1" customWidth="1"/>
    <col min="14" max="14" width="17.109375" bestFit="1" customWidth="1"/>
    <col min="15" max="15" width="17.33203125" bestFit="1" customWidth="1"/>
    <col min="16" max="16" width="18.5546875" bestFit="1" customWidth="1"/>
    <col min="17" max="17" width="17.109375" bestFit="1" customWidth="1"/>
    <col min="18" max="18" width="16.88671875" bestFit="1" customWidth="1"/>
    <col min="19" max="19" width="16.33203125" bestFit="1" customWidth="1"/>
    <col min="20" max="20" width="13.44140625" bestFit="1" customWidth="1"/>
    <col min="21" max="21" width="18.33203125" bestFit="1" customWidth="1"/>
    <col min="22" max="22" width="16" bestFit="1" customWidth="1"/>
    <col min="23" max="23" width="16.5546875" bestFit="1" customWidth="1"/>
    <col min="24" max="24" width="17.44140625" bestFit="1" customWidth="1"/>
    <col min="25" max="25" width="13.44140625" bestFit="1" customWidth="1"/>
    <col min="26" max="26" width="15" bestFit="1" customWidth="1"/>
    <col min="27" max="27" width="16.88671875" bestFit="1" customWidth="1"/>
  </cols>
  <sheetData>
    <row r="1" spans="1:27" s="3" customFormat="1" ht="28.5" customHeight="1" x14ac:dyDescent="0.25">
      <c r="A1" s="2" t="s">
        <v>352</v>
      </c>
      <c r="B1" s="2" t="s">
        <v>353</v>
      </c>
      <c r="C1" s="8" t="s">
        <v>563</v>
      </c>
      <c r="D1" s="8" t="s">
        <v>564</v>
      </c>
      <c r="E1" s="8" t="s">
        <v>565</v>
      </c>
      <c r="F1" s="8" t="s">
        <v>566</v>
      </c>
      <c r="G1" s="8" t="s">
        <v>567</v>
      </c>
      <c r="H1" s="8" t="s">
        <v>568</v>
      </c>
      <c r="I1" s="8" t="s">
        <v>569</v>
      </c>
      <c r="J1" s="8" t="s">
        <v>570</v>
      </c>
      <c r="K1" s="8" t="s">
        <v>571</v>
      </c>
      <c r="L1" s="8" t="s">
        <v>572</v>
      </c>
      <c r="M1" s="8" t="s">
        <v>573</v>
      </c>
      <c r="N1" s="8" t="s">
        <v>574</v>
      </c>
      <c r="O1" s="8" t="s">
        <v>575</v>
      </c>
      <c r="P1" s="8" t="s">
        <v>576</v>
      </c>
      <c r="Q1" s="8" t="s">
        <v>577</v>
      </c>
      <c r="R1" s="8" t="s">
        <v>578</v>
      </c>
      <c r="S1" s="8" t="s">
        <v>579</v>
      </c>
      <c r="T1" s="8" t="s">
        <v>580</v>
      </c>
      <c r="U1" s="8" t="s">
        <v>581</v>
      </c>
      <c r="V1" s="8" t="s">
        <v>582</v>
      </c>
      <c r="W1" s="8" t="s">
        <v>583</v>
      </c>
      <c r="X1" s="8" t="s">
        <v>584</v>
      </c>
      <c r="Y1" s="8" t="s">
        <v>585</v>
      </c>
      <c r="Z1" s="8" t="s">
        <v>586</v>
      </c>
      <c r="AA1" s="8" t="s">
        <v>587</v>
      </c>
    </row>
    <row r="2" spans="1:27" x14ac:dyDescent="0.25">
      <c r="A2" s="1" t="s">
        <v>0</v>
      </c>
      <c r="B2" s="1" t="s">
        <v>387</v>
      </c>
      <c r="C2" s="18">
        <v>16029831.08</v>
      </c>
      <c r="D2" s="18">
        <v>14947558.9</v>
      </c>
      <c r="E2" s="18">
        <v>26806.79</v>
      </c>
      <c r="F2" s="18">
        <v>9111725.3000000007</v>
      </c>
      <c r="G2" s="18">
        <v>306844.03999999998</v>
      </c>
      <c r="H2" s="18">
        <v>478473.01</v>
      </c>
      <c r="I2" s="18">
        <v>654469.65</v>
      </c>
      <c r="J2" s="18">
        <v>651377.81000000006</v>
      </c>
      <c r="K2" s="18">
        <v>94290.93</v>
      </c>
      <c r="L2" s="18">
        <v>1100014.45</v>
      </c>
      <c r="M2" s="18">
        <v>1242733.42</v>
      </c>
      <c r="N2" s="18">
        <v>72829.81</v>
      </c>
      <c r="O2" s="18">
        <v>0</v>
      </c>
      <c r="P2" s="18">
        <v>989945.23</v>
      </c>
      <c r="Q2" s="18">
        <v>244855.25</v>
      </c>
      <c r="R2" s="18">
        <v>0</v>
      </c>
      <c r="S2" s="18">
        <v>0</v>
      </c>
      <c r="T2" s="18">
        <v>700</v>
      </c>
      <c r="U2" s="18">
        <v>0</v>
      </c>
      <c r="V2" s="18">
        <v>0</v>
      </c>
      <c r="W2" s="18">
        <v>48104.65</v>
      </c>
      <c r="X2" s="18">
        <v>286614.77</v>
      </c>
      <c r="Y2" s="18">
        <v>0</v>
      </c>
      <c r="Z2" s="18">
        <v>559558.91</v>
      </c>
      <c r="AA2" s="18">
        <v>187293.85</v>
      </c>
    </row>
    <row r="3" spans="1:27" x14ac:dyDescent="0.25">
      <c r="A3" s="1" t="s">
        <v>2</v>
      </c>
      <c r="B3" s="1" t="s">
        <v>388</v>
      </c>
      <c r="C3" s="18">
        <v>16322839.439999999</v>
      </c>
      <c r="D3" s="18">
        <v>14764504.720000001</v>
      </c>
      <c r="E3" s="18">
        <v>33.200000000000003</v>
      </c>
      <c r="F3" s="18">
        <v>8750150.3900000006</v>
      </c>
      <c r="G3" s="18">
        <v>422468.39</v>
      </c>
      <c r="H3" s="18">
        <v>467513.39</v>
      </c>
      <c r="I3" s="18">
        <v>644159.80000000005</v>
      </c>
      <c r="J3" s="18">
        <v>694975.21</v>
      </c>
      <c r="K3" s="18">
        <v>0</v>
      </c>
      <c r="L3" s="18">
        <v>1444616.57</v>
      </c>
      <c r="M3" s="18">
        <v>900382.53</v>
      </c>
      <c r="N3" s="18">
        <v>174633.74</v>
      </c>
      <c r="O3" s="18">
        <v>0</v>
      </c>
      <c r="P3" s="18">
        <v>1003245.13</v>
      </c>
      <c r="Q3" s="18">
        <v>262359.57</v>
      </c>
      <c r="R3" s="18">
        <v>0</v>
      </c>
      <c r="S3" s="18">
        <v>0</v>
      </c>
      <c r="T3" s="18">
        <v>0</v>
      </c>
      <c r="U3" s="18">
        <v>0</v>
      </c>
      <c r="V3" s="18">
        <v>906.2</v>
      </c>
      <c r="W3" s="18">
        <v>43858.54</v>
      </c>
      <c r="X3" s="18">
        <v>118455.5</v>
      </c>
      <c r="Y3" s="18">
        <v>0</v>
      </c>
      <c r="Z3" s="18">
        <v>1268652.48</v>
      </c>
      <c r="AA3" s="18">
        <v>126462</v>
      </c>
    </row>
    <row r="4" spans="1:27" x14ac:dyDescent="0.25">
      <c r="A4" s="1" t="s">
        <v>4</v>
      </c>
      <c r="B4" s="1" t="s">
        <v>389</v>
      </c>
      <c r="C4" s="18">
        <f>4329210.37</f>
        <v>4329210.37</v>
      </c>
      <c r="D4" s="18">
        <f>3781252.99</f>
        <v>3781252.99</v>
      </c>
      <c r="E4" s="18">
        <v>0</v>
      </c>
      <c r="F4" s="18">
        <v>2261757.69</v>
      </c>
      <c r="G4" s="18">
        <v>74049.990000000005</v>
      </c>
      <c r="H4" s="18">
        <v>423412.88</v>
      </c>
      <c r="I4" s="18">
        <v>267301.25</v>
      </c>
      <c r="J4" s="18">
        <v>227831.66</v>
      </c>
      <c r="K4" s="18">
        <v>0</v>
      </c>
      <c r="L4" s="18">
        <v>314957.32</v>
      </c>
      <c r="M4" s="18">
        <v>0</v>
      </c>
      <c r="N4" s="18">
        <v>73795.61</v>
      </c>
      <c r="O4" s="18">
        <v>0</v>
      </c>
      <c r="P4" s="18">
        <v>138146.59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20801.55</v>
      </c>
      <c r="X4" s="18">
        <v>0</v>
      </c>
      <c r="Y4" s="18">
        <v>0</v>
      </c>
      <c r="Z4" s="18">
        <v>502928.83</v>
      </c>
      <c r="AA4" s="18">
        <v>24227</v>
      </c>
    </row>
    <row r="5" spans="1:27" x14ac:dyDescent="0.25">
      <c r="A5" s="1" t="s">
        <v>6</v>
      </c>
      <c r="B5" s="1" t="s">
        <v>390</v>
      </c>
      <c r="C5" s="18">
        <v>18883303.280000001</v>
      </c>
      <c r="D5" s="18">
        <v>16967743.739999998</v>
      </c>
      <c r="E5" s="18">
        <v>0</v>
      </c>
      <c r="F5" s="18">
        <v>10173597.029999999</v>
      </c>
      <c r="G5" s="18">
        <v>504835.64</v>
      </c>
      <c r="H5" s="18">
        <v>1024892.12</v>
      </c>
      <c r="I5" s="18">
        <v>675381.19</v>
      </c>
      <c r="J5" s="18">
        <v>961619.56</v>
      </c>
      <c r="K5" s="18">
        <v>242273.52</v>
      </c>
      <c r="L5" s="18">
        <v>1309055.29</v>
      </c>
      <c r="M5" s="18">
        <v>955417.74</v>
      </c>
      <c r="N5" s="18">
        <v>0</v>
      </c>
      <c r="O5" s="18">
        <v>0</v>
      </c>
      <c r="P5" s="18">
        <v>1000042</v>
      </c>
      <c r="Q5" s="18">
        <v>120629.65</v>
      </c>
      <c r="R5" s="18">
        <v>0</v>
      </c>
      <c r="S5" s="18">
        <v>0</v>
      </c>
      <c r="T5" s="18">
        <v>0</v>
      </c>
      <c r="U5" s="18">
        <v>0</v>
      </c>
      <c r="V5" s="18">
        <v>18386</v>
      </c>
      <c r="W5" s="18">
        <v>10195</v>
      </c>
      <c r="X5" s="18">
        <v>0</v>
      </c>
      <c r="Y5" s="18">
        <v>0</v>
      </c>
      <c r="Z5" s="18">
        <v>1079694.8500000001</v>
      </c>
      <c r="AA5" s="18">
        <v>807283.69</v>
      </c>
    </row>
    <row r="6" spans="1:27" x14ac:dyDescent="0.25">
      <c r="A6" s="1" t="s">
        <v>8</v>
      </c>
      <c r="B6" s="1" t="s">
        <v>391</v>
      </c>
      <c r="C6" s="18">
        <v>21970886.050000001</v>
      </c>
      <c r="D6" s="18">
        <v>20373701.059999999</v>
      </c>
      <c r="E6" s="18">
        <v>152.56</v>
      </c>
      <c r="F6" s="18">
        <v>12620268.050000001</v>
      </c>
      <c r="G6" s="18">
        <v>499513.46</v>
      </c>
      <c r="H6" s="18">
        <v>1383433.02</v>
      </c>
      <c r="I6" s="18">
        <v>763360.1</v>
      </c>
      <c r="J6" s="18">
        <v>781035.05</v>
      </c>
      <c r="K6" s="18">
        <v>203410.13</v>
      </c>
      <c r="L6" s="18">
        <v>1879853.8</v>
      </c>
      <c r="M6" s="18">
        <v>410634.2</v>
      </c>
      <c r="N6" s="18">
        <v>261471.96</v>
      </c>
      <c r="O6" s="18">
        <v>825.14</v>
      </c>
      <c r="P6" s="18">
        <v>1042815.08</v>
      </c>
      <c r="Q6" s="18">
        <v>484758.89</v>
      </c>
      <c r="R6" s="18">
        <v>42322.18</v>
      </c>
      <c r="S6" s="18">
        <v>0</v>
      </c>
      <c r="T6" s="18">
        <v>0</v>
      </c>
      <c r="U6" s="18">
        <v>0</v>
      </c>
      <c r="V6" s="18">
        <v>183756.65</v>
      </c>
      <c r="W6" s="18">
        <v>0</v>
      </c>
      <c r="X6" s="18">
        <v>51042</v>
      </c>
      <c r="Y6" s="18">
        <v>100000</v>
      </c>
      <c r="Z6" s="18">
        <v>948760.09</v>
      </c>
      <c r="AA6" s="18">
        <v>313626.25</v>
      </c>
    </row>
    <row r="7" spans="1:27" x14ac:dyDescent="0.25">
      <c r="A7" s="1" t="s">
        <v>10</v>
      </c>
      <c r="B7" s="1" t="s">
        <v>392</v>
      </c>
      <c r="C7" s="18">
        <v>1753044.79</v>
      </c>
      <c r="D7" s="18">
        <v>1656166.04</v>
      </c>
      <c r="E7" s="18">
        <v>0</v>
      </c>
      <c r="F7" s="18">
        <v>950488.95</v>
      </c>
      <c r="G7" s="18">
        <v>31704.74</v>
      </c>
      <c r="H7" s="18">
        <v>11332.88</v>
      </c>
      <c r="I7" s="18">
        <v>203693.87</v>
      </c>
      <c r="J7" s="18">
        <v>87004.12</v>
      </c>
      <c r="K7" s="18">
        <v>28232.03</v>
      </c>
      <c r="L7" s="18">
        <v>95869.81</v>
      </c>
      <c r="M7" s="18">
        <v>52620.13</v>
      </c>
      <c r="N7" s="18">
        <v>17160.46</v>
      </c>
      <c r="O7" s="18">
        <v>0</v>
      </c>
      <c r="P7" s="18">
        <v>109290.02</v>
      </c>
      <c r="Q7" s="18">
        <v>68769.03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74962.75</v>
      </c>
      <c r="AA7" s="18">
        <v>21916</v>
      </c>
    </row>
    <row r="8" spans="1:27" x14ac:dyDescent="0.25">
      <c r="A8" s="1" t="s">
        <v>12</v>
      </c>
      <c r="B8" s="1" t="s">
        <v>393</v>
      </c>
      <c r="C8" s="18">
        <v>9890584.3000000007</v>
      </c>
      <c r="D8" s="18">
        <v>8195152.3899999997</v>
      </c>
      <c r="E8" s="18">
        <v>0</v>
      </c>
      <c r="F8" s="18">
        <v>4567092.29</v>
      </c>
      <c r="G8" s="18">
        <v>336280.37</v>
      </c>
      <c r="H8" s="18">
        <v>211374.33</v>
      </c>
      <c r="I8" s="18">
        <v>341174.6</v>
      </c>
      <c r="J8" s="18">
        <v>496213.09</v>
      </c>
      <c r="K8" s="18">
        <v>63391.91</v>
      </c>
      <c r="L8" s="18">
        <v>759342.19</v>
      </c>
      <c r="M8" s="18">
        <v>643253.62</v>
      </c>
      <c r="N8" s="18">
        <v>112336.22</v>
      </c>
      <c r="O8" s="18">
        <v>0</v>
      </c>
      <c r="P8" s="18">
        <v>546959.4</v>
      </c>
      <c r="Q8" s="18">
        <v>117734.37</v>
      </c>
      <c r="R8" s="18">
        <v>0</v>
      </c>
      <c r="S8" s="18">
        <v>108141</v>
      </c>
      <c r="T8" s="18">
        <v>200.6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319991.53000000003</v>
      </c>
      <c r="AA8" s="18">
        <v>1267098.78</v>
      </c>
    </row>
    <row r="9" spans="1:27" x14ac:dyDescent="0.25">
      <c r="A9" s="1" t="s">
        <v>14</v>
      </c>
      <c r="B9" s="1" t="s">
        <v>394</v>
      </c>
      <c r="C9" s="18">
        <v>3823505.79</v>
      </c>
      <c r="D9" s="18">
        <v>3390333.99</v>
      </c>
      <c r="E9" s="18">
        <v>-751.8</v>
      </c>
      <c r="F9" s="18">
        <v>1858370.66</v>
      </c>
      <c r="G9" s="18">
        <v>90563.29</v>
      </c>
      <c r="H9" s="18">
        <v>188336.44</v>
      </c>
      <c r="I9" s="18">
        <v>212050.33</v>
      </c>
      <c r="J9" s="18">
        <v>142958.57</v>
      </c>
      <c r="K9" s="18">
        <v>132364.49</v>
      </c>
      <c r="L9" s="18">
        <v>354321.68</v>
      </c>
      <c r="M9" s="18">
        <v>90652.479999999996</v>
      </c>
      <c r="N9" s="18">
        <v>47986.18</v>
      </c>
      <c r="O9" s="18">
        <v>0</v>
      </c>
      <c r="P9" s="18">
        <v>202993.23</v>
      </c>
      <c r="Q9" s="18">
        <v>69736.639999999999</v>
      </c>
      <c r="R9" s="18">
        <v>0</v>
      </c>
      <c r="S9" s="18">
        <v>0</v>
      </c>
      <c r="T9" s="18">
        <v>0</v>
      </c>
      <c r="U9" s="18">
        <v>0</v>
      </c>
      <c r="V9" s="18">
        <v>61626.09</v>
      </c>
      <c r="W9" s="18">
        <v>238000</v>
      </c>
      <c r="X9" s="18">
        <v>0</v>
      </c>
      <c r="Y9" s="18">
        <v>0</v>
      </c>
      <c r="Z9" s="18">
        <v>105105.19</v>
      </c>
      <c r="AA9" s="18">
        <v>28440.52</v>
      </c>
    </row>
    <row r="10" spans="1:27" x14ac:dyDescent="0.25">
      <c r="A10" s="1" t="s">
        <v>16</v>
      </c>
      <c r="B10" s="1" t="s">
        <v>395</v>
      </c>
      <c r="C10" s="18">
        <v>11699263.67</v>
      </c>
      <c r="D10" s="18">
        <v>11068865.869999999</v>
      </c>
      <c r="E10" s="18">
        <v>22877.26</v>
      </c>
      <c r="F10" s="18">
        <v>6145994.4800000004</v>
      </c>
      <c r="G10" s="18">
        <v>601050.26</v>
      </c>
      <c r="H10" s="18">
        <v>363890.78</v>
      </c>
      <c r="I10" s="18">
        <v>774523.64</v>
      </c>
      <c r="J10" s="18">
        <v>724498.98</v>
      </c>
      <c r="K10" s="18">
        <v>0</v>
      </c>
      <c r="L10" s="18">
        <v>897402.33</v>
      </c>
      <c r="M10" s="18">
        <v>376691.7</v>
      </c>
      <c r="N10" s="18">
        <v>156623.99</v>
      </c>
      <c r="O10" s="18">
        <v>0</v>
      </c>
      <c r="P10" s="18">
        <v>738938.22</v>
      </c>
      <c r="Q10" s="18">
        <v>289251.49</v>
      </c>
      <c r="R10" s="18">
        <v>0</v>
      </c>
      <c r="S10" s="18">
        <v>0</v>
      </c>
      <c r="T10" s="18">
        <v>150</v>
      </c>
      <c r="U10" s="18">
        <v>0</v>
      </c>
      <c r="V10" s="18">
        <v>0</v>
      </c>
      <c r="W10" s="18">
        <v>162882.04999999999</v>
      </c>
      <c r="X10" s="18">
        <v>52490.42</v>
      </c>
      <c r="Y10" s="18">
        <v>0</v>
      </c>
      <c r="Z10" s="18">
        <v>398761.33</v>
      </c>
      <c r="AA10" s="18">
        <v>16114</v>
      </c>
    </row>
    <row r="11" spans="1:27" x14ac:dyDescent="0.25">
      <c r="A11" s="1" t="s">
        <v>18</v>
      </c>
      <c r="B11" s="1" t="s">
        <v>396</v>
      </c>
      <c r="C11" s="18">
        <v>24024666.870000001</v>
      </c>
      <c r="D11" s="18">
        <v>22430694.27</v>
      </c>
      <c r="E11" s="18">
        <v>0</v>
      </c>
      <c r="F11" s="18">
        <v>13151607.279999999</v>
      </c>
      <c r="G11" s="18">
        <v>686995.49</v>
      </c>
      <c r="H11" s="18">
        <v>736869.76</v>
      </c>
      <c r="I11" s="18">
        <v>650832.98</v>
      </c>
      <c r="J11" s="18">
        <v>1176109.03</v>
      </c>
      <c r="K11" s="18">
        <v>89690.09</v>
      </c>
      <c r="L11" s="18">
        <v>1984597.88</v>
      </c>
      <c r="M11" s="18">
        <v>1355786.5</v>
      </c>
      <c r="N11" s="18">
        <v>501747.36</v>
      </c>
      <c r="O11" s="18">
        <v>0</v>
      </c>
      <c r="P11" s="18">
        <v>1580737.14</v>
      </c>
      <c r="Q11" s="18">
        <v>515720.76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111372.32</v>
      </c>
      <c r="X11" s="18">
        <v>135765.24</v>
      </c>
      <c r="Y11" s="18">
        <v>0</v>
      </c>
      <c r="Z11" s="18">
        <v>1210012.04</v>
      </c>
      <c r="AA11" s="18">
        <v>136823</v>
      </c>
    </row>
    <row r="12" spans="1:27" x14ac:dyDescent="0.25">
      <c r="A12" s="1" t="s">
        <v>20</v>
      </c>
      <c r="B12" s="1" t="s">
        <v>397</v>
      </c>
      <c r="C12" s="18">
        <v>12592802.380000001</v>
      </c>
      <c r="D12" s="18">
        <v>11518355.699999999</v>
      </c>
      <c r="E12" s="18">
        <v>75</v>
      </c>
      <c r="F12" s="18">
        <v>6437148.54</v>
      </c>
      <c r="G12" s="18">
        <v>562200.91</v>
      </c>
      <c r="H12" s="18">
        <v>327795.95</v>
      </c>
      <c r="I12" s="18">
        <v>495810.06</v>
      </c>
      <c r="J12" s="18">
        <v>517670.04</v>
      </c>
      <c r="K12" s="18">
        <v>0</v>
      </c>
      <c r="L12" s="18">
        <v>1134446.26</v>
      </c>
      <c r="M12" s="18">
        <v>971272.79</v>
      </c>
      <c r="N12" s="18">
        <v>0</v>
      </c>
      <c r="O12" s="18">
        <v>0</v>
      </c>
      <c r="P12" s="18">
        <v>804819.46</v>
      </c>
      <c r="Q12" s="18">
        <v>267191.69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527460.76</v>
      </c>
      <c r="Y12" s="18">
        <v>0</v>
      </c>
      <c r="Z12" s="18">
        <v>392954.53</v>
      </c>
      <c r="AA12" s="18">
        <v>154031.39000000001</v>
      </c>
    </row>
    <row r="13" spans="1:27" x14ac:dyDescent="0.25">
      <c r="A13" s="1" t="s">
        <v>22</v>
      </c>
      <c r="B13" s="1" t="s">
        <v>398</v>
      </c>
      <c r="C13" s="18">
        <v>6039997</v>
      </c>
      <c r="D13" s="18">
        <v>5319425.9000000004</v>
      </c>
      <c r="E13" s="18">
        <v>0</v>
      </c>
      <c r="F13" s="18">
        <v>3275769.74</v>
      </c>
      <c r="G13" s="18">
        <v>147992.13</v>
      </c>
      <c r="H13" s="18">
        <v>162715.32</v>
      </c>
      <c r="I13" s="18">
        <v>238268.25</v>
      </c>
      <c r="J13" s="18">
        <v>357731.17</v>
      </c>
      <c r="K13" s="18">
        <v>150999</v>
      </c>
      <c r="L13" s="18">
        <v>492776.38</v>
      </c>
      <c r="M13" s="18">
        <v>143685.4</v>
      </c>
      <c r="N13" s="18">
        <v>80064.11</v>
      </c>
      <c r="O13" s="18">
        <v>0</v>
      </c>
      <c r="P13" s="18">
        <v>269424.40000000002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9919.26</v>
      </c>
      <c r="Y13" s="18">
        <v>0</v>
      </c>
      <c r="Z13" s="18">
        <v>565407.04</v>
      </c>
      <c r="AA13" s="18">
        <v>145244.79999999999</v>
      </c>
    </row>
    <row r="14" spans="1:27" x14ac:dyDescent="0.25">
      <c r="A14" s="1" t="s">
        <v>24</v>
      </c>
      <c r="B14" s="1" t="s">
        <v>399</v>
      </c>
      <c r="C14" s="18">
        <v>21017429.120000001</v>
      </c>
      <c r="D14" s="18">
        <v>19562375.02</v>
      </c>
      <c r="E14" s="18">
        <v>-5748.17</v>
      </c>
      <c r="F14" s="18">
        <v>10545771.539999999</v>
      </c>
      <c r="G14" s="18">
        <v>959980.02</v>
      </c>
      <c r="H14" s="18">
        <v>1244880.72</v>
      </c>
      <c r="I14" s="18">
        <v>1194443.29</v>
      </c>
      <c r="J14" s="18">
        <v>871134.23</v>
      </c>
      <c r="K14" s="18">
        <v>91051.8</v>
      </c>
      <c r="L14" s="18">
        <v>1508046.7</v>
      </c>
      <c r="M14" s="18">
        <v>1252519.25</v>
      </c>
      <c r="N14" s="18">
        <v>41260.769999999997</v>
      </c>
      <c r="O14" s="18">
        <v>0</v>
      </c>
      <c r="P14" s="18">
        <v>1283398.6100000001</v>
      </c>
      <c r="Q14" s="18">
        <v>569888.09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3680</v>
      </c>
      <c r="Y14" s="18">
        <v>0</v>
      </c>
      <c r="Z14" s="18">
        <v>621573.1</v>
      </c>
      <c r="AA14" s="18">
        <v>829801</v>
      </c>
    </row>
    <row r="15" spans="1:27" x14ac:dyDescent="0.25">
      <c r="A15" s="1" t="s">
        <v>26</v>
      </c>
      <c r="B15" s="1" t="s">
        <v>400</v>
      </c>
      <c r="C15" s="18">
        <v>5797675.6900000004</v>
      </c>
      <c r="D15" s="18">
        <v>5495292.6799999997</v>
      </c>
      <c r="E15" s="18">
        <v>-26242.6</v>
      </c>
      <c r="F15" s="18">
        <v>2916096.21</v>
      </c>
      <c r="G15" s="18">
        <v>151808.99</v>
      </c>
      <c r="H15" s="18">
        <v>281757.49</v>
      </c>
      <c r="I15" s="18">
        <v>534991.14</v>
      </c>
      <c r="J15" s="18">
        <v>357245.49</v>
      </c>
      <c r="K15" s="18">
        <v>0</v>
      </c>
      <c r="L15" s="18">
        <v>673233.88</v>
      </c>
      <c r="M15" s="18">
        <v>73637.13</v>
      </c>
      <c r="N15" s="18">
        <v>45902.64</v>
      </c>
      <c r="O15" s="18">
        <v>0</v>
      </c>
      <c r="P15" s="18">
        <v>343164.15999999997</v>
      </c>
      <c r="Q15" s="18">
        <v>117455.55</v>
      </c>
      <c r="R15" s="18">
        <v>0</v>
      </c>
      <c r="S15" s="18">
        <v>0</v>
      </c>
      <c r="T15" s="18">
        <v>31035.93</v>
      </c>
      <c r="U15" s="18">
        <v>0</v>
      </c>
      <c r="V15" s="18">
        <v>0</v>
      </c>
      <c r="W15" s="18">
        <v>0</v>
      </c>
      <c r="X15" s="18">
        <v>2020.05</v>
      </c>
      <c r="Y15" s="18">
        <v>0</v>
      </c>
      <c r="Z15" s="18">
        <v>213489.65</v>
      </c>
      <c r="AA15" s="18">
        <v>55837.38</v>
      </c>
    </row>
    <row r="16" spans="1:27" x14ac:dyDescent="0.25">
      <c r="A16" s="1" t="s">
        <v>28</v>
      </c>
      <c r="B16" s="1" t="s">
        <v>401</v>
      </c>
      <c r="C16" s="18">
        <v>6751669.7400000002</v>
      </c>
      <c r="D16" s="18">
        <v>6043641.7699999996</v>
      </c>
      <c r="E16" s="18">
        <v>0</v>
      </c>
      <c r="F16" s="18">
        <v>3525654.96</v>
      </c>
      <c r="G16" s="18">
        <v>329876.17</v>
      </c>
      <c r="H16" s="18">
        <v>455894.29</v>
      </c>
      <c r="I16" s="18">
        <v>268198.62</v>
      </c>
      <c r="J16" s="18">
        <v>185853.01</v>
      </c>
      <c r="K16" s="18">
        <v>70162.83</v>
      </c>
      <c r="L16" s="18">
        <v>490122.94</v>
      </c>
      <c r="M16" s="18">
        <v>316413.94</v>
      </c>
      <c r="N16" s="18">
        <v>69477.23</v>
      </c>
      <c r="O16" s="18">
        <v>0</v>
      </c>
      <c r="P16" s="18">
        <v>261057.78</v>
      </c>
      <c r="Q16" s="18">
        <v>70930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392984.96</v>
      </c>
      <c r="AA16" s="18">
        <v>315043.01</v>
      </c>
    </row>
    <row r="17" spans="1:27" x14ac:dyDescent="0.25">
      <c r="A17" s="1" t="s">
        <v>30</v>
      </c>
      <c r="B17" s="1" t="s">
        <v>402</v>
      </c>
      <c r="C17" s="18">
        <v>77895010.870000005</v>
      </c>
      <c r="D17" s="18">
        <v>68044625.849999994</v>
      </c>
      <c r="E17" s="18">
        <v>-89860.62</v>
      </c>
      <c r="F17" s="18">
        <v>40511396.079999998</v>
      </c>
      <c r="G17" s="18">
        <v>2916098.86</v>
      </c>
      <c r="H17" s="18">
        <v>2268562.7000000002</v>
      </c>
      <c r="I17" s="18">
        <v>1853568.94</v>
      </c>
      <c r="J17" s="18">
        <v>4331616.75</v>
      </c>
      <c r="K17" s="18">
        <v>570177.82999999996</v>
      </c>
      <c r="L17" s="18">
        <v>6555085.7199999997</v>
      </c>
      <c r="M17" s="18">
        <v>4518979.62</v>
      </c>
      <c r="N17" s="18">
        <v>958243.69</v>
      </c>
      <c r="O17" s="18">
        <v>0</v>
      </c>
      <c r="P17" s="18">
        <v>3323193.27</v>
      </c>
      <c r="Q17" s="18">
        <v>237702.39</v>
      </c>
      <c r="R17" s="18">
        <v>0</v>
      </c>
      <c r="S17" s="18">
        <v>0</v>
      </c>
      <c r="T17" s="18">
        <v>159426.47</v>
      </c>
      <c r="U17" s="18">
        <v>56272.24</v>
      </c>
      <c r="V17" s="18">
        <v>0</v>
      </c>
      <c r="W17" s="18">
        <v>71377</v>
      </c>
      <c r="X17" s="18">
        <v>914086.41</v>
      </c>
      <c r="Y17" s="18">
        <v>0</v>
      </c>
      <c r="Z17" s="18">
        <v>8051509.5499999998</v>
      </c>
      <c r="AA17" s="18">
        <v>597713.35</v>
      </c>
    </row>
    <row r="18" spans="1:27" x14ac:dyDescent="0.25">
      <c r="A18" s="1" t="s">
        <v>32</v>
      </c>
      <c r="B18" s="1" t="s">
        <v>403</v>
      </c>
      <c r="C18" s="18">
        <v>17153412.539999999</v>
      </c>
      <c r="D18" s="18">
        <v>15712100.82</v>
      </c>
      <c r="E18" s="18">
        <v>-309.31</v>
      </c>
      <c r="F18" s="18">
        <v>9834156.1300000008</v>
      </c>
      <c r="G18" s="18">
        <v>236043.92</v>
      </c>
      <c r="H18" s="18">
        <v>649638.84</v>
      </c>
      <c r="I18" s="18">
        <v>712178.74</v>
      </c>
      <c r="J18" s="18">
        <v>820427</v>
      </c>
      <c r="K18" s="18">
        <v>116898.5</v>
      </c>
      <c r="L18" s="18">
        <v>1086688.78</v>
      </c>
      <c r="M18" s="18">
        <v>937147.48</v>
      </c>
      <c r="N18" s="18">
        <v>145376.31</v>
      </c>
      <c r="O18" s="18">
        <v>0</v>
      </c>
      <c r="P18" s="18">
        <v>991180.21</v>
      </c>
      <c r="Q18" s="18">
        <v>182364.91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603509.72</v>
      </c>
      <c r="AA18" s="18">
        <v>837802</v>
      </c>
    </row>
    <row r="19" spans="1:27" x14ac:dyDescent="0.25">
      <c r="A19" s="1" t="s">
        <v>34</v>
      </c>
      <c r="B19" s="1" t="s">
        <v>404</v>
      </c>
      <c r="C19" s="18">
        <v>24416913.210000001</v>
      </c>
      <c r="D19" s="18">
        <v>21477378.550000001</v>
      </c>
      <c r="E19" s="18">
        <v>0</v>
      </c>
      <c r="F19" s="18">
        <v>12451291.4</v>
      </c>
      <c r="G19" s="18">
        <v>583657.52</v>
      </c>
      <c r="H19" s="18">
        <v>573068.68000000005</v>
      </c>
      <c r="I19" s="18">
        <v>755367.31</v>
      </c>
      <c r="J19" s="18">
        <v>904915.83</v>
      </c>
      <c r="K19" s="18">
        <v>182016.56</v>
      </c>
      <c r="L19" s="18">
        <v>3199487.45</v>
      </c>
      <c r="M19" s="18">
        <v>653074.09</v>
      </c>
      <c r="N19" s="18">
        <v>332908.83</v>
      </c>
      <c r="O19" s="18">
        <v>0</v>
      </c>
      <c r="P19" s="18">
        <v>1488283.12</v>
      </c>
      <c r="Q19" s="18">
        <v>353307.76</v>
      </c>
      <c r="R19" s="18">
        <v>0</v>
      </c>
      <c r="S19" s="18">
        <v>0</v>
      </c>
      <c r="T19" s="18">
        <v>181461.24</v>
      </c>
      <c r="U19" s="18">
        <v>0</v>
      </c>
      <c r="V19" s="18">
        <v>0</v>
      </c>
      <c r="W19" s="18">
        <v>0</v>
      </c>
      <c r="X19" s="18">
        <v>64855.33</v>
      </c>
      <c r="Y19" s="18">
        <v>0</v>
      </c>
      <c r="Z19" s="18">
        <v>2294162.09</v>
      </c>
      <c r="AA19" s="18">
        <v>399056</v>
      </c>
    </row>
    <row r="20" spans="1:27" x14ac:dyDescent="0.25">
      <c r="A20" s="1" t="s">
        <v>36</v>
      </c>
      <c r="B20" s="1" t="s">
        <v>405</v>
      </c>
      <c r="C20" s="18">
        <v>24432928.670000002</v>
      </c>
      <c r="D20" s="18">
        <v>22430896.859999999</v>
      </c>
      <c r="E20" s="18">
        <v>0</v>
      </c>
      <c r="F20" s="18">
        <v>13511584.59</v>
      </c>
      <c r="G20" s="18">
        <v>932175.54</v>
      </c>
      <c r="H20" s="18">
        <v>766734</v>
      </c>
      <c r="I20" s="18">
        <v>741292.17</v>
      </c>
      <c r="J20" s="18">
        <v>1186067.31</v>
      </c>
      <c r="K20" s="18">
        <v>258316.97</v>
      </c>
      <c r="L20" s="18">
        <v>2204872.71</v>
      </c>
      <c r="M20" s="18">
        <v>1234406.29</v>
      </c>
      <c r="N20" s="18">
        <v>18846.14</v>
      </c>
      <c r="O20" s="18">
        <v>0</v>
      </c>
      <c r="P20" s="18">
        <v>1228133.6499999999</v>
      </c>
      <c r="Q20" s="18">
        <v>348467.49</v>
      </c>
      <c r="R20" s="18">
        <v>0</v>
      </c>
      <c r="S20" s="18">
        <v>69547.61</v>
      </c>
      <c r="T20" s="18">
        <v>0</v>
      </c>
      <c r="U20" s="18">
        <v>0</v>
      </c>
      <c r="V20" s="18">
        <v>0</v>
      </c>
      <c r="W20" s="18">
        <v>583.09</v>
      </c>
      <c r="X20" s="18">
        <v>0</v>
      </c>
      <c r="Y20" s="18">
        <v>0</v>
      </c>
      <c r="Z20" s="18">
        <v>1346379.24</v>
      </c>
      <c r="AA20" s="18">
        <v>585521.87</v>
      </c>
    </row>
    <row r="21" spans="1:27" x14ac:dyDescent="0.25">
      <c r="A21" s="1" t="s">
        <v>38</v>
      </c>
      <c r="B21" s="1" t="s">
        <v>406</v>
      </c>
      <c r="C21" s="18">
        <v>16619582.41</v>
      </c>
      <c r="D21" s="18">
        <v>15255938.59</v>
      </c>
      <c r="E21" s="18">
        <v>0</v>
      </c>
      <c r="F21" s="18">
        <v>9838815.6300000008</v>
      </c>
      <c r="G21" s="18">
        <v>615246.21</v>
      </c>
      <c r="H21" s="18">
        <v>551694.68000000005</v>
      </c>
      <c r="I21" s="18">
        <v>421499.7</v>
      </c>
      <c r="J21" s="18">
        <v>615611.28</v>
      </c>
      <c r="K21" s="18">
        <v>115759.27</v>
      </c>
      <c r="L21" s="18">
        <v>1133558.3999999999</v>
      </c>
      <c r="M21" s="18">
        <v>853707.33</v>
      </c>
      <c r="N21" s="18">
        <v>150700.28</v>
      </c>
      <c r="O21" s="18">
        <v>0</v>
      </c>
      <c r="P21" s="18">
        <v>770855.21</v>
      </c>
      <c r="Q21" s="18">
        <v>188490.6</v>
      </c>
      <c r="R21" s="18">
        <v>0</v>
      </c>
      <c r="S21" s="18">
        <v>0</v>
      </c>
      <c r="T21" s="18">
        <v>43470.83</v>
      </c>
      <c r="U21" s="18">
        <v>0</v>
      </c>
      <c r="V21" s="18">
        <v>16091.57</v>
      </c>
      <c r="W21" s="18">
        <v>0</v>
      </c>
      <c r="X21" s="18">
        <v>155478.10999999999</v>
      </c>
      <c r="Y21" s="18">
        <v>0</v>
      </c>
      <c r="Z21" s="18">
        <v>658298.22</v>
      </c>
      <c r="AA21" s="18">
        <v>490305.09</v>
      </c>
    </row>
    <row r="22" spans="1:27" x14ac:dyDescent="0.25">
      <c r="A22" s="1" t="s">
        <v>40</v>
      </c>
      <c r="B22" s="1" t="s">
        <v>407</v>
      </c>
      <c r="C22" s="18">
        <v>6876633.25</v>
      </c>
      <c r="D22" s="18">
        <v>5833720.1699999999</v>
      </c>
      <c r="E22" s="18">
        <v>0</v>
      </c>
      <c r="F22" s="18">
        <v>3647409.15</v>
      </c>
      <c r="G22" s="18">
        <v>164217.35999999999</v>
      </c>
      <c r="H22" s="18">
        <v>191273.25</v>
      </c>
      <c r="I22" s="18">
        <v>297625.07</v>
      </c>
      <c r="J22" s="18">
        <v>239406.97</v>
      </c>
      <c r="K22" s="18">
        <v>6425.6</v>
      </c>
      <c r="L22" s="18">
        <v>440380.17</v>
      </c>
      <c r="M22" s="18">
        <v>409565.85</v>
      </c>
      <c r="N22" s="18">
        <v>0</v>
      </c>
      <c r="O22" s="18">
        <v>0</v>
      </c>
      <c r="P22" s="18">
        <v>350538.94</v>
      </c>
      <c r="Q22" s="18">
        <v>86877.81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206492.33</v>
      </c>
      <c r="X22" s="18">
        <v>0</v>
      </c>
      <c r="Y22" s="18">
        <v>0</v>
      </c>
      <c r="Z22" s="18">
        <v>578004.5</v>
      </c>
      <c r="AA22" s="18">
        <v>258416.25</v>
      </c>
    </row>
    <row r="23" spans="1:27" x14ac:dyDescent="0.25">
      <c r="A23" s="1" t="s">
        <v>42</v>
      </c>
      <c r="B23" s="1" t="s">
        <v>408</v>
      </c>
      <c r="C23" s="18">
        <v>17409686.809999999</v>
      </c>
      <c r="D23" s="18">
        <v>16631834.15</v>
      </c>
      <c r="E23" s="18">
        <v>-10039.049999999999</v>
      </c>
      <c r="F23" s="18">
        <v>9227262.7899999991</v>
      </c>
      <c r="G23" s="18">
        <v>798424.2</v>
      </c>
      <c r="H23" s="18">
        <v>879581.92</v>
      </c>
      <c r="I23" s="18">
        <v>844227.48</v>
      </c>
      <c r="J23" s="18">
        <v>570475.86</v>
      </c>
      <c r="K23" s="18">
        <v>121785.52</v>
      </c>
      <c r="L23" s="18">
        <v>1240062.51</v>
      </c>
      <c r="M23" s="18">
        <v>1271653.8799999999</v>
      </c>
      <c r="N23" s="18">
        <v>218392.23</v>
      </c>
      <c r="O23" s="18">
        <v>0</v>
      </c>
      <c r="P23" s="18">
        <v>1104573.6399999999</v>
      </c>
      <c r="Q23" s="18">
        <v>355394.12</v>
      </c>
      <c r="R23" s="18">
        <v>0</v>
      </c>
      <c r="S23" s="18">
        <v>0</v>
      </c>
      <c r="T23" s="18">
        <v>0</v>
      </c>
      <c r="U23" s="18">
        <v>0</v>
      </c>
      <c r="V23" s="18">
        <v>16293.06</v>
      </c>
      <c r="W23" s="18">
        <v>0</v>
      </c>
      <c r="X23" s="18">
        <v>0</v>
      </c>
      <c r="Y23" s="18">
        <v>0</v>
      </c>
      <c r="Z23" s="18">
        <v>651647.63</v>
      </c>
      <c r="AA23" s="18">
        <v>109911.97</v>
      </c>
    </row>
    <row r="24" spans="1:27" x14ac:dyDescent="0.25">
      <c r="A24" s="1" t="s">
        <v>44</v>
      </c>
      <c r="B24" s="1" t="s">
        <v>409</v>
      </c>
      <c r="C24" s="18">
        <v>18254454.370000001</v>
      </c>
      <c r="D24" s="18">
        <v>16965991.98</v>
      </c>
      <c r="E24" s="18">
        <v>0</v>
      </c>
      <c r="F24" s="18">
        <v>9120376.4700000007</v>
      </c>
      <c r="G24" s="18">
        <v>441171.77</v>
      </c>
      <c r="H24" s="18">
        <v>397142.97</v>
      </c>
      <c r="I24" s="18">
        <v>1125898.0900000001</v>
      </c>
      <c r="J24" s="18">
        <v>1003744.2</v>
      </c>
      <c r="K24" s="18">
        <v>16017.47</v>
      </c>
      <c r="L24" s="18">
        <v>1914727.65</v>
      </c>
      <c r="M24" s="18">
        <v>1124613.6399999999</v>
      </c>
      <c r="N24" s="18">
        <v>209777.55</v>
      </c>
      <c r="O24" s="18">
        <v>0</v>
      </c>
      <c r="P24" s="18">
        <v>1275187.58</v>
      </c>
      <c r="Q24" s="18">
        <v>337334.59</v>
      </c>
      <c r="R24" s="18">
        <v>0</v>
      </c>
      <c r="S24" s="18">
        <v>0</v>
      </c>
      <c r="T24" s="18">
        <v>0</v>
      </c>
      <c r="U24" s="18">
        <v>0</v>
      </c>
      <c r="V24" s="18">
        <v>4580</v>
      </c>
      <c r="W24" s="18">
        <v>68188.77</v>
      </c>
      <c r="X24" s="18">
        <v>0</v>
      </c>
      <c r="Y24" s="18">
        <v>0</v>
      </c>
      <c r="Z24" s="18">
        <v>700459.04</v>
      </c>
      <c r="AA24" s="18">
        <v>515234.58</v>
      </c>
    </row>
    <row r="25" spans="1:27" x14ac:dyDescent="0.25">
      <c r="A25" s="1" t="s">
        <v>46</v>
      </c>
      <c r="B25" s="1" t="s">
        <v>410</v>
      </c>
      <c r="C25" s="18">
        <v>55530576.939999998</v>
      </c>
      <c r="D25" s="18">
        <v>52734518.789999999</v>
      </c>
      <c r="E25" s="18">
        <v>-35499.57</v>
      </c>
      <c r="F25" s="18">
        <v>31993698.550000001</v>
      </c>
      <c r="G25" s="18">
        <v>2093850.38</v>
      </c>
      <c r="H25" s="18">
        <v>1961650.87</v>
      </c>
      <c r="I25" s="18">
        <v>950980.57</v>
      </c>
      <c r="J25" s="18">
        <v>3471798.51</v>
      </c>
      <c r="K25" s="18">
        <v>885708.37</v>
      </c>
      <c r="L25" s="18">
        <v>3614958.51</v>
      </c>
      <c r="M25" s="18">
        <v>3387128.45</v>
      </c>
      <c r="N25" s="18">
        <v>891408.83</v>
      </c>
      <c r="O25" s="18">
        <v>0</v>
      </c>
      <c r="P25" s="18">
        <v>3137175.67</v>
      </c>
      <c r="Q25" s="18">
        <v>346160.08</v>
      </c>
      <c r="R25" s="18">
        <v>0</v>
      </c>
      <c r="S25" s="18">
        <v>579338.46</v>
      </c>
      <c r="T25" s="18">
        <v>0</v>
      </c>
      <c r="U25" s="18">
        <v>0</v>
      </c>
      <c r="V25" s="18">
        <v>227109.32</v>
      </c>
      <c r="W25" s="18">
        <v>0</v>
      </c>
      <c r="X25" s="18">
        <v>0</v>
      </c>
      <c r="Y25" s="18">
        <v>0</v>
      </c>
      <c r="Z25" s="18">
        <v>1989610.37</v>
      </c>
      <c r="AA25" s="18">
        <v>0</v>
      </c>
    </row>
    <row r="26" spans="1:27" x14ac:dyDescent="0.25">
      <c r="A26" s="1" t="s">
        <v>48</v>
      </c>
      <c r="B26" s="1" t="s">
        <v>411</v>
      </c>
      <c r="C26" s="18">
        <v>2109885.7400000002</v>
      </c>
      <c r="D26" s="18">
        <v>1998695.52</v>
      </c>
      <c r="E26" s="18">
        <v>0</v>
      </c>
      <c r="F26" s="18">
        <v>1206566.27</v>
      </c>
      <c r="G26" s="18">
        <v>55792.959999999999</v>
      </c>
      <c r="H26" s="18">
        <v>43809.74</v>
      </c>
      <c r="I26" s="18">
        <v>181654.92</v>
      </c>
      <c r="J26" s="18">
        <v>138094.01</v>
      </c>
      <c r="K26" s="18">
        <v>0</v>
      </c>
      <c r="L26" s="18">
        <v>190642.95</v>
      </c>
      <c r="M26" s="18">
        <v>94167.88</v>
      </c>
      <c r="N26" s="18">
        <v>0</v>
      </c>
      <c r="O26" s="18">
        <v>0</v>
      </c>
      <c r="P26" s="18">
        <v>87966.79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93053.22</v>
      </c>
      <c r="AA26" s="18">
        <v>18137</v>
      </c>
    </row>
    <row r="27" spans="1:27" x14ac:dyDescent="0.25">
      <c r="A27" s="1" t="s">
        <v>50</v>
      </c>
      <c r="B27" s="1" t="s">
        <v>412</v>
      </c>
      <c r="C27" s="18">
        <v>14255480.359999999</v>
      </c>
      <c r="D27" s="18">
        <v>13003282.76</v>
      </c>
      <c r="E27" s="18">
        <v>-4048.41</v>
      </c>
      <c r="F27" s="18">
        <v>7550101.79</v>
      </c>
      <c r="G27" s="18">
        <v>359453.23</v>
      </c>
      <c r="H27" s="18">
        <v>437696.02</v>
      </c>
      <c r="I27" s="18">
        <v>473971.21</v>
      </c>
      <c r="J27" s="18">
        <v>645490.07999999996</v>
      </c>
      <c r="K27" s="18">
        <v>0</v>
      </c>
      <c r="L27" s="18">
        <v>1378818.85</v>
      </c>
      <c r="M27" s="18">
        <v>917013.75</v>
      </c>
      <c r="N27" s="18">
        <v>58809.2</v>
      </c>
      <c r="O27" s="18">
        <v>0</v>
      </c>
      <c r="P27" s="18">
        <v>959738.81</v>
      </c>
      <c r="Q27" s="18">
        <v>222189.82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671578.6</v>
      </c>
      <c r="AA27" s="18">
        <v>580619</v>
      </c>
    </row>
    <row r="28" spans="1:27" x14ac:dyDescent="0.25">
      <c r="A28" s="1" t="s">
        <v>52</v>
      </c>
      <c r="B28" s="1" t="s">
        <v>413</v>
      </c>
      <c r="C28" s="18">
        <v>12284314.35</v>
      </c>
      <c r="D28" s="18">
        <v>11238941.779999999</v>
      </c>
      <c r="E28" s="18">
        <v>-22645.45</v>
      </c>
      <c r="F28" s="18">
        <v>5951779.3200000003</v>
      </c>
      <c r="G28" s="18">
        <v>301391.06</v>
      </c>
      <c r="H28" s="18">
        <v>470504.91</v>
      </c>
      <c r="I28" s="18">
        <v>459113.66</v>
      </c>
      <c r="J28" s="18">
        <v>1172621.1299999999</v>
      </c>
      <c r="K28" s="18">
        <v>88812.72</v>
      </c>
      <c r="L28" s="18">
        <v>979550.74</v>
      </c>
      <c r="M28" s="18">
        <v>719772.93</v>
      </c>
      <c r="N28" s="18">
        <v>202757.93</v>
      </c>
      <c r="O28" s="18">
        <v>0</v>
      </c>
      <c r="P28" s="18">
        <v>725559.53</v>
      </c>
      <c r="Q28" s="18">
        <v>167077.85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54696</v>
      </c>
      <c r="Y28" s="18">
        <v>0</v>
      </c>
      <c r="Z28" s="18">
        <v>483339.03</v>
      </c>
      <c r="AA28" s="18">
        <v>507337.54</v>
      </c>
    </row>
    <row r="29" spans="1:27" x14ac:dyDescent="0.25">
      <c r="A29" s="1" t="s">
        <v>54</v>
      </c>
      <c r="B29" s="1" t="s">
        <v>414</v>
      </c>
      <c r="C29" s="18">
        <v>19169676.59</v>
      </c>
      <c r="D29" s="18">
        <v>17761837.079999998</v>
      </c>
      <c r="E29" s="18">
        <v>-570.48</v>
      </c>
      <c r="F29" s="18">
        <v>11135232.27</v>
      </c>
      <c r="G29" s="18">
        <v>430449.8</v>
      </c>
      <c r="H29" s="18">
        <v>484178.72</v>
      </c>
      <c r="I29" s="18">
        <v>530271.69999999995</v>
      </c>
      <c r="J29" s="18">
        <v>688520.21</v>
      </c>
      <c r="K29" s="18">
        <v>142060.10999999999</v>
      </c>
      <c r="L29" s="18">
        <v>1640824.48</v>
      </c>
      <c r="M29" s="18">
        <v>1048834.52</v>
      </c>
      <c r="N29" s="18">
        <v>67407.97</v>
      </c>
      <c r="O29" s="18">
        <v>0</v>
      </c>
      <c r="P29" s="18">
        <v>1360813.9</v>
      </c>
      <c r="Q29" s="18">
        <v>233243.4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2937.72</v>
      </c>
      <c r="X29" s="18">
        <v>0</v>
      </c>
      <c r="Y29" s="18">
        <v>0</v>
      </c>
      <c r="Z29" s="18">
        <v>426832.15</v>
      </c>
      <c r="AA29" s="18">
        <v>978069.64</v>
      </c>
    </row>
    <row r="30" spans="1:27" x14ac:dyDescent="0.25">
      <c r="A30" s="1" t="s">
        <v>56</v>
      </c>
      <c r="B30" s="1" t="s">
        <v>415</v>
      </c>
      <c r="C30" s="18">
        <v>28071012.16</v>
      </c>
      <c r="D30" s="18">
        <v>25365580.309999999</v>
      </c>
      <c r="E30" s="18">
        <v>-34755.089999999997</v>
      </c>
      <c r="F30" s="18">
        <v>13976247.42</v>
      </c>
      <c r="G30" s="18">
        <v>894209.18</v>
      </c>
      <c r="H30" s="18">
        <v>1049285.21</v>
      </c>
      <c r="I30" s="18">
        <v>901618.22</v>
      </c>
      <c r="J30" s="18">
        <v>1210434.53</v>
      </c>
      <c r="K30" s="18">
        <v>239585.93</v>
      </c>
      <c r="L30" s="18">
        <v>2928707.76</v>
      </c>
      <c r="M30" s="18">
        <v>2253290.5699999998</v>
      </c>
      <c r="N30" s="18">
        <v>486415.45</v>
      </c>
      <c r="O30" s="18">
        <v>0</v>
      </c>
      <c r="P30" s="18">
        <v>1339653.1100000001</v>
      </c>
      <c r="Q30" s="18">
        <v>86132.93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6150</v>
      </c>
      <c r="Y30" s="18">
        <v>0</v>
      </c>
      <c r="Z30" s="18">
        <v>2501356.38</v>
      </c>
      <c r="AA30" s="18">
        <v>197925.47</v>
      </c>
    </row>
    <row r="31" spans="1:27" x14ac:dyDescent="0.25">
      <c r="A31" s="1" t="s">
        <v>58</v>
      </c>
      <c r="B31" s="1" t="s">
        <v>416</v>
      </c>
      <c r="C31" s="18">
        <v>9047363.8599999994</v>
      </c>
      <c r="D31" s="18">
        <v>8335417.5599999996</v>
      </c>
      <c r="E31" s="18">
        <v>-11705.69</v>
      </c>
      <c r="F31" s="18">
        <v>5215924.99</v>
      </c>
      <c r="G31" s="18">
        <v>227167.12</v>
      </c>
      <c r="H31" s="18">
        <v>412134.56</v>
      </c>
      <c r="I31" s="18">
        <v>421014.6</v>
      </c>
      <c r="J31" s="18">
        <v>315703.34000000003</v>
      </c>
      <c r="K31" s="18">
        <v>0</v>
      </c>
      <c r="L31" s="18">
        <v>774223.3</v>
      </c>
      <c r="M31" s="18">
        <v>332997.76000000001</v>
      </c>
      <c r="N31" s="18">
        <v>26199.43</v>
      </c>
      <c r="O31" s="18">
        <v>0</v>
      </c>
      <c r="P31" s="18">
        <v>517035.41</v>
      </c>
      <c r="Q31" s="18">
        <v>93017.05</v>
      </c>
      <c r="R31" s="18">
        <v>0</v>
      </c>
      <c r="S31" s="18">
        <v>32000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510548.24</v>
      </c>
      <c r="AA31" s="18">
        <v>169398.06</v>
      </c>
    </row>
    <row r="32" spans="1:27" x14ac:dyDescent="0.25">
      <c r="A32" s="1" t="s">
        <v>60</v>
      </c>
      <c r="B32" s="1" t="s">
        <v>417</v>
      </c>
      <c r="C32" s="18">
        <v>5079548.54</v>
      </c>
      <c r="D32" s="18">
        <v>4989589.71</v>
      </c>
      <c r="E32" s="18">
        <v>0</v>
      </c>
      <c r="F32" s="18">
        <v>2889181.26</v>
      </c>
      <c r="G32" s="18">
        <v>162479.88</v>
      </c>
      <c r="H32" s="18">
        <v>193399.83</v>
      </c>
      <c r="I32" s="18">
        <v>170377.58</v>
      </c>
      <c r="J32" s="18">
        <v>208416.19</v>
      </c>
      <c r="K32" s="18">
        <v>42656.639999999999</v>
      </c>
      <c r="L32" s="18">
        <v>596550.35</v>
      </c>
      <c r="M32" s="18">
        <v>313562.71999999997</v>
      </c>
      <c r="N32" s="18">
        <v>41400.61</v>
      </c>
      <c r="O32" s="18">
        <v>0</v>
      </c>
      <c r="P32" s="18">
        <v>293664.65000000002</v>
      </c>
      <c r="Q32" s="18">
        <v>77900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51779.83</v>
      </c>
      <c r="AA32" s="18">
        <v>38179</v>
      </c>
    </row>
    <row r="33" spans="1:27" x14ac:dyDescent="0.25">
      <c r="A33" s="1" t="s">
        <v>62</v>
      </c>
      <c r="B33" s="1" t="s">
        <v>418</v>
      </c>
      <c r="C33" s="18">
        <v>12844697.91</v>
      </c>
      <c r="D33" s="18">
        <v>12218265.76</v>
      </c>
      <c r="E33" s="18">
        <v>-17787.259999999998</v>
      </c>
      <c r="F33" s="18">
        <v>6681548.3600000003</v>
      </c>
      <c r="G33" s="18">
        <v>399601.56</v>
      </c>
      <c r="H33" s="18">
        <v>309901.46000000002</v>
      </c>
      <c r="I33" s="18">
        <v>560335.92000000004</v>
      </c>
      <c r="J33" s="18">
        <v>646985.31000000006</v>
      </c>
      <c r="K33" s="18">
        <v>232023.11</v>
      </c>
      <c r="L33" s="18">
        <v>1504631.57</v>
      </c>
      <c r="M33" s="18">
        <v>638501.86</v>
      </c>
      <c r="N33" s="18">
        <v>388977.5</v>
      </c>
      <c r="O33" s="18">
        <v>0</v>
      </c>
      <c r="P33" s="18">
        <v>668800.12</v>
      </c>
      <c r="Q33" s="18">
        <v>186958.99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488276.02</v>
      </c>
      <c r="AA33" s="18">
        <v>138156.13</v>
      </c>
    </row>
    <row r="34" spans="1:27" x14ac:dyDescent="0.25">
      <c r="A34" s="1" t="s">
        <v>64</v>
      </c>
      <c r="B34" s="1" t="s">
        <v>419</v>
      </c>
      <c r="C34" s="18">
        <v>29174308.949999999</v>
      </c>
      <c r="D34" s="18">
        <v>27463290.940000001</v>
      </c>
      <c r="E34" s="18">
        <v>-88233.31</v>
      </c>
      <c r="F34" s="18">
        <v>15898958.619999999</v>
      </c>
      <c r="G34" s="18">
        <v>1135944.24</v>
      </c>
      <c r="H34" s="18">
        <v>735753.47</v>
      </c>
      <c r="I34" s="18">
        <v>1031731.99</v>
      </c>
      <c r="J34" s="18">
        <v>1242241.97</v>
      </c>
      <c r="K34" s="18">
        <v>369022.38</v>
      </c>
      <c r="L34" s="18">
        <v>2665039.56</v>
      </c>
      <c r="M34" s="18">
        <v>2028985.21</v>
      </c>
      <c r="N34" s="18">
        <v>239275.77</v>
      </c>
      <c r="O34" s="18">
        <v>0</v>
      </c>
      <c r="P34" s="18">
        <v>1604616.71</v>
      </c>
      <c r="Q34" s="18">
        <v>511721.02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1326182.08</v>
      </c>
      <c r="AA34" s="18">
        <v>384835.93</v>
      </c>
    </row>
    <row r="35" spans="1:27" x14ac:dyDescent="0.25">
      <c r="A35" s="1" t="s">
        <v>66</v>
      </c>
      <c r="B35" s="1" t="s">
        <v>420</v>
      </c>
      <c r="C35" s="18">
        <v>14298233.460000001</v>
      </c>
      <c r="D35" s="18">
        <v>13445858.76</v>
      </c>
      <c r="E35" s="18">
        <v>-5210.9799999999996</v>
      </c>
      <c r="F35" s="18">
        <v>8129209.1600000001</v>
      </c>
      <c r="G35" s="18">
        <v>473248.1</v>
      </c>
      <c r="H35" s="18">
        <v>516846.98</v>
      </c>
      <c r="I35" s="18">
        <v>349561.84</v>
      </c>
      <c r="J35" s="18">
        <v>755243.75</v>
      </c>
      <c r="K35" s="18">
        <v>109523.01</v>
      </c>
      <c r="L35" s="18">
        <v>1006617.31</v>
      </c>
      <c r="M35" s="18">
        <v>775514.57</v>
      </c>
      <c r="N35" s="18">
        <v>68736.509999999995</v>
      </c>
      <c r="O35" s="18">
        <v>0</v>
      </c>
      <c r="P35" s="18">
        <v>998857.24</v>
      </c>
      <c r="Q35" s="18">
        <v>262500.28999999998</v>
      </c>
      <c r="R35" s="18">
        <v>0</v>
      </c>
      <c r="S35" s="18">
        <v>0</v>
      </c>
      <c r="T35" s="18">
        <v>16369.4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631005.30000000005</v>
      </c>
      <c r="AA35" s="18">
        <v>205000</v>
      </c>
    </row>
    <row r="36" spans="1:27" x14ac:dyDescent="0.25">
      <c r="A36" s="1" t="s">
        <v>68</v>
      </c>
      <c r="B36" s="1" t="s">
        <v>421</v>
      </c>
      <c r="C36" s="18">
        <v>5417631.3600000003</v>
      </c>
      <c r="D36" s="18">
        <v>5243077.58</v>
      </c>
      <c r="E36" s="18">
        <v>-4778.3500000000004</v>
      </c>
      <c r="F36" s="18">
        <v>2901727.41</v>
      </c>
      <c r="G36" s="18">
        <v>96197.27</v>
      </c>
      <c r="H36" s="18">
        <v>197859.20000000001</v>
      </c>
      <c r="I36" s="18">
        <v>364003.08</v>
      </c>
      <c r="J36" s="18">
        <v>371301.34</v>
      </c>
      <c r="K36" s="18">
        <v>20980.66</v>
      </c>
      <c r="L36" s="18">
        <v>427203.84000000003</v>
      </c>
      <c r="M36" s="18">
        <v>389165.12</v>
      </c>
      <c r="N36" s="18">
        <v>10863.19</v>
      </c>
      <c r="O36" s="18">
        <v>0</v>
      </c>
      <c r="P36" s="18">
        <v>315212.32</v>
      </c>
      <c r="Q36" s="18">
        <v>148564.15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137876.88</v>
      </c>
      <c r="AA36" s="18">
        <v>36676.9</v>
      </c>
    </row>
    <row r="37" spans="1:27" x14ac:dyDescent="0.25">
      <c r="A37" s="1" t="s">
        <v>70</v>
      </c>
      <c r="B37" s="1" t="s">
        <v>422</v>
      </c>
      <c r="C37" s="18">
        <v>58719976.700000003</v>
      </c>
      <c r="D37" s="18">
        <v>53927080.299999997</v>
      </c>
      <c r="E37" s="18">
        <v>-257606.19</v>
      </c>
      <c r="F37" s="18">
        <v>30323454.57</v>
      </c>
      <c r="G37" s="18">
        <v>2479684.5099999998</v>
      </c>
      <c r="H37" s="18">
        <v>1527957.94</v>
      </c>
      <c r="I37" s="18">
        <v>1193262.76</v>
      </c>
      <c r="J37" s="18">
        <v>2121947.21</v>
      </c>
      <c r="K37" s="18">
        <v>415994.98</v>
      </c>
      <c r="L37" s="18">
        <v>6404373.2199999997</v>
      </c>
      <c r="M37" s="18">
        <v>4131000.13</v>
      </c>
      <c r="N37" s="18">
        <v>837683.17</v>
      </c>
      <c r="O37" s="18">
        <v>0</v>
      </c>
      <c r="P37" s="18">
        <v>3514305.55</v>
      </c>
      <c r="Q37" s="18">
        <v>977416.26</v>
      </c>
      <c r="R37" s="18">
        <v>0</v>
      </c>
      <c r="S37" s="18">
        <v>0</v>
      </c>
      <c r="T37" s="18">
        <v>0</v>
      </c>
      <c r="U37" s="18">
        <v>0</v>
      </c>
      <c r="V37" s="18">
        <v>18179.77</v>
      </c>
      <c r="W37" s="18">
        <v>340795.89</v>
      </c>
      <c r="X37" s="18">
        <v>433040.42</v>
      </c>
      <c r="Y37" s="18">
        <v>0</v>
      </c>
      <c r="Z37" s="18">
        <v>2446626.0699999998</v>
      </c>
      <c r="AA37" s="18">
        <v>1554254.25</v>
      </c>
    </row>
    <row r="38" spans="1:27" x14ac:dyDescent="0.25">
      <c r="A38" s="1" t="s">
        <v>72</v>
      </c>
      <c r="B38" s="1" t="s">
        <v>423</v>
      </c>
      <c r="C38" s="18">
        <v>29127876.629999999</v>
      </c>
      <c r="D38" s="18">
        <v>27962768.399999999</v>
      </c>
      <c r="E38" s="18">
        <v>-6259.17</v>
      </c>
      <c r="F38" s="18">
        <v>16741544.859999999</v>
      </c>
      <c r="G38" s="18">
        <v>1115823.44</v>
      </c>
      <c r="H38" s="18">
        <v>970026.87</v>
      </c>
      <c r="I38" s="18">
        <v>852426.27</v>
      </c>
      <c r="J38" s="18">
        <v>1401493.78</v>
      </c>
      <c r="K38" s="18">
        <v>281997.7</v>
      </c>
      <c r="L38" s="18">
        <v>2763738.07</v>
      </c>
      <c r="M38" s="18">
        <v>1562668.96</v>
      </c>
      <c r="N38" s="18">
        <v>331555.40000000002</v>
      </c>
      <c r="O38" s="18">
        <v>0</v>
      </c>
      <c r="P38" s="18">
        <v>1636397.38</v>
      </c>
      <c r="Q38" s="18">
        <v>305095.67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45752.59</v>
      </c>
      <c r="X38" s="18">
        <v>0</v>
      </c>
      <c r="Y38" s="18">
        <v>0</v>
      </c>
      <c r="Z38" s="18">
        <v>1111460.6399999999</v>
      </c>
      <c r="AA38" s="18">
        <v>7895</v>
      </c>
    </row>
    <row r="39" spans="1:27" x14ac:dyDescent="0.25">
      <c r="A39" s="1" t="s">
        <v>74</v>
      </c>
      <c r="B39" s="1" t="s">
        <v>424</v>
      </c>
      <c r="C39" s="18">
        <v>28951952.780000001</v>
      </c>
      <c r="D39" s="18">
        <v>27630704.629999999</v>
      </c>
      <c r="E39" s="18">
        <v>-11349.28</v>
      </c>
      <c r="F39" s="18">
        <v>14785952.65</v>
      </c>
      <c r="G39" s="18">
        <v>917735.91</v>
      </c>
      <c r="H39" s="18">
        <v>1363553.19</v>
      </c>
      <c r="I39" s="18">
        <v>1300676.69</v>
      </c>
      <c r="J39" s="18">
        <v>1263640.71</v>
      </c>
      <c r="K39" s="18">
        <v>0</v>
      </c>
      <c r="L39" s="18">
        <v>3075065.69</v>
      </c>
      <c r="M39" s="18">
        <v>2229942.89</v>
      </c>
      <c r="N39" s="18">
        <v>124679.7</v>
      </c>
      <c r="O39" s="18">
        <v>0</v>
      </c>
      <c r="P39" s="18">
        <v>1843035.43</v>
      </c>
      <c r="Q39" s="18">
        <v>726421.77</v>
      </c>
      <c r="R39" s="18">
        <v>0</v>
      </c>
      <c r="S39" s="18">
        <v>0</v>
      </c>
      <c r="T39" s="18">
        <v>0</v>
      </c>
      <c r="U39" s="18">
        <v>0</v>
      </c>
      <c r="V39" s="18">
        <v>234991.35</v>
      </c>
      <c r="W39" s="18">
        <v>0</v>
      </c>
      <c r="X39" s="18">
        <v>244118.22</v>
      </c>
      <c r="Y39" s="18">
        <v>0</v>
      </c>
      <c r="Z39" s="18">
        <v>825838.58</v>
      </c>
      <c r="AA39" s="18">
        <v>16300</v>
      </c>
    </row>
    <row r="40" spans="1:27" x14ac:dyDescent="0.25">
      <c r="A40" s="1" t="s">
        <v>76</v>
      </c>
      <c r="B40" s="1" t="s">
        <v>425</v>
      </c>
      <c r="C40" s="18">
        <v>12157433.439999999</v>
      </c>
      <c r="D40" s="18">
        <v>11224365.9</v>
      </c>
      <c r="E40" s="18">
        <v>0</v>
      </c>
      <c r="F40" s="18">
        <v>6336921.7699999996</v>
      </c>
      <c r="G40" s="18">
        <v>515655.07</v>
      </c>
      <c r="H40" s="18">
        <v>516438.92</v>
      </c>
      <c r="I40" s="18">
        <v>383897.77</v>
      </c>
      <c r="J40" s="18">
        <v>479411.31</v>
      </c>
      <c r="K40" s="18">
        <v>54391.46</v>
      </c>
      <c r="L40" s="18">
        <v>1026586.53</v>
      </c>
      <c r="M40" s="18">
        <v>798868.29</v>
      </c>
      <c r="N40" s="18">
        <v>0</v>
      </c>
      <c r="O40" s="18">
        <v>0</v>
      </c>
      <c r="P40" s="18">
        <v>772160.82</v>
      </c>
      <c r="Q40" s="18">
        <v>340033.96</v>
      </c>
      <c r="R40" s="18">
        <v>0</v>
      </c>
      <c r="S40" s="18">
        <v>62352.83</v>
      </c>
      <c r="T40" s="18">
        <v>7463</v>
      </c>
      <c r="U40" s="18">
        <v>0</v>
      </c>
      <c r="V40" s="18">
        <v>0</v>
      </c>
      <c r="W40" s="18">
        <v>0</v>
      </c>
      <c r="X40" s="18">
        <v>2996.65</v>
      </c>
      <c r="Y40" s="18">
        <v>0</v>
      </c>
      <c r="Z40" s="18">
        <v>376765.17</v>
      </c>
      <c r="AA40" s="18">
        <v>483489.89</v>
      </c>
    </row>
    <row r="41" spans="1:27" x14ac:dyDescent="0.25">
      <c r="A41" s="1" t="s">
        <v>78</v>
      </c>
      <c r="B41" s="1" t="s">
        <v>426</v>
      </c>
      <c r="C41" s="18">
        <v>2351423.0099999998</v>
      </c>
      <c r="D41" s="18">
        <v>2193626.6</v>
      </c>
      <c r="E41" s="18">
        <v>0</v>
      </c>
      <c r="F41" s="18">
        <v>1085340.69</v>
      </c>
      <c r="G41" s="18">
        <v>86498.54</v>
      </c>
      <c r="H41" s="18">
        <v>99237.51</v>
      </c>
      <c r="I41" s="18">
        <v>146510.18</v>
      </c>
      <c r="J41" s="18">
        <v>125838.36</v>
      </c>
      <c r="K41" s="18">
        <v>78524.42</v>
      </c>
      <c r="L41" s="18">
        <v>208793.13</v>
      </c>
      <c r="M41" s="18">
        <v>98252.82</v>
      </c>
      <c r="N41" s="18">
        <v>38482.26</v>
      </c>
      <c r="O41" s="18">
        <v>0</v>
      </c>
      <c r="P41" s="18">
        <v>141225.67000000001</v>
      </c>
      <c r="Q41" s="18">
        <v>84923.02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110164.34</v>
      </c>
      <c r="AA41" s="18">
        <v>47632.07</v>
      </c>
    </row>
    <row r="42" spans="1:27" x14ac:dyDescent="0.25">
      <c r="A42" s="1" t="s">
        <v>80</v>
      </c>
      <c r="B42" s="1" t="s">
        <v>427</v>
      </c>
      <c r="C42" s="18">
        <v>13136519.74</v>
      </c>
      <c r="D42" s="18">
        <v>12225177.439999999</v>
      </c>
      <c r="E42" s="18">
        <v>74875.48</v>
      </c>
      <c r="F42" s="18">
        <v>8044853.3300000001</v>
      </c>
      <c r="G42" s="18">
        <v>199958.89</v>
      </c>
      <c r="H42" s="18">
        <v>144424.67000000001</v>
      </c>
      <c r="I42" s="18">
        <v>478718.71</v>
      </c>
      <c r="J42" s="18">
        <v>565970.97</v>
      </c>
      <c r="K42" s="18">
        <v>88470.81</v>
      </c>
      <c r="L42" s="18">
        <v>1055840.5</v>
      </c>
      <c r="M42" s="18">
        <v>368343</v>
      </c>
      <c r="N42" s="18">
        <v>121292.09</v>
      </c>
      <c r="O42" s="18">
        <v>0</v>
      </c>
      <c r="P42" s="18">
        <v>1009644.47</v>
      </c>
      <c r="Q42" s="18">
        <v>147660</v>
      </c>
      <c r="R42" s="18">
        <v>0</v>
      </c>
      <c r="S42" s="18">
        <v>0</v>
      </c>
      <c r="T42" s="18">
        <v>0</v>
      </c>
      <c r="U42" s="18">
        <v>27311.5</v>
      </c>
      <c r="V42" s="18">
        <v>0</v>
      </c>
      <c r="W42" s="18">
        <v>0</v>
      </c>
      <c r="X42" s="18">
        <v>0</v>
      </c>
      <c r="Y42" s="18">
        <v>0</v>
      </c>
      <c r="Z42" s="18">
        <v>753785.8</v>
      </c>
      <c r="AA42" s="18">
        <v>130245</v>
      </c>
    </row>
    <row r="43" spans="1:27" x14ac:dyDescent="0.25">
      <c r="A43" s="1" t="s">
        <v>82</v>
      </c>
      <c r="B43" s="1" t="s">
        <v>428</v>
      </c>
      <c r="C43" s="18">
        <v>39860638.68</v>
      </c>
      <c r="D43" s="18">
        <v>37606709.359999999</v>
      </c>
      <c r="E43" s="18">
        <v>-137534.01</v>
      </c>
      <c r="F43" s="18">
        <v>20641897.920000002</v>
      </c>
      <c r="G43" s="18">
        <v>1563100.01</v>
      </c>
      <c r="H43" s="18">
        <v>1073377.3700000001</v>
      </c>
      <c r="I43" s="18">
        <v>1425727.1</v>
      </c>
      <c r="J43" s="18">
        <v>2377536.17</v>
      </c>
      <c r="K43" s="18">
        <v>659139.82999999996</v>
      </c>
      <c r="L43" s="18">
        <v>4924039.2699999996</v>
      </c>
      <c r="M43" s="18">
        <v>1096184.83</v>
      </c>
      <c r="N43" s="18">
        <v>1073553.29</v>
      </c>
      <c r="O43" s="18">
        <v>0</v>
      </c>
      <c r="P43" s="18">
        <v>2069993.56</v>
      </c>
      <c r="Q43" s="18">
        <v>702160.01</v>
      </c>
      <c r="R43" s="18">
        <v>0</v>
      </c>
      <c r="S43" s="18">
        <v>130550</v>
      </c>
      <c r="T43" s="18">
        <v>217537.18</v>
      </c>
      <c r="U43" s="18">
        <v>86297.04</v>
      </c>
      <c r="V43" s="18">
        <v>0</v>
      </c>
      <c r="W43" s="18">
        <v>23325.27</v>
      </c>
      <c r="X43" s="18">
        <v>322416.02</v>
      </c>
      <c r="Y43" s="18">
        <v>0</v>
      </c>
      <c r="Z43" s="18">
        <v>1323620.19</v>
      </c>
      <c r="AA43" s="18">
        <v>150183.62</v>
      </c>
    </row>
    <row r="44" spans="1:27" x14ac:dyDescent="0.25">
      <c r="A44" s="1" t="s">
        <v>84</v>
      </c>
      <c r="B44" s="1" t="s">
        <v>429</v>
      </c>
      <c r="C44" s="18">
        <v>9164866.8399999999</v>
      </c>
      <c r="D44" s="18">
        <v>8200296.9299999997</v>
      </c>
      <c r="E44" s="18">
        <v>-12736.07</v>
      </c>
      <c r="F44" s="18">
        <v>4557381.79</v>
      </c>
      <c r="G44" s="18">
        <v>440314.23</v>
      </c>
      <c r="H44" s="18">
        <v>527203.22</v>
      </c>
      <c r="I44" s="18">
        <v>376682.51</v>
      </c>
      <c r="J44" s="18">
        <v>403442.52</v>
      </c>
      <c r="K44" s="18">
        <v>110348.79</v>
      </c>
      <c r="L44" s="18">
        <v>669349.32999999996</v>
      </c>
      <c r="M44" s="18">
        <v>507687.86</v>
      </c>
      <c r="N44" s="18">
        <v>36675.82</v>
      </c>
      <c r="O44" s="18">
        <v>0</v>
      </c>
      <c r="P44" s="18">
        <v>478960.86</v>
      </c>
      <c r="Q44" s="18">
        <v>92250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67569.02</v>
      </c>
      <c r="X44" s="18">
        <v>0</v>
      </c>
      <c r="Y44" s="18">
        <v>0</v>
      </c>
      <c r="Z44" s="18">
        <v>540738.38</v>
      </c>
      <c r="AA44" s="18">
        <v>356262.51</v>
      </c>
    </row>
    <row r="45" spans="1:27" x14ac:dyDescent="0.25">
      <c r="A45" s="1" t="s">
        <v>86</v>
      </c>
      <c r="B45" s="1" t="s">
        <v>430</v>
      </c>
      <c r="C45" s="18">
        <v>7907701.25</v>
      </c>
      <c r="D45" s="18">
        <v>7287192.1399999997</v>
      </c>
      <c r="E45" s="18">
        <v>-34097.07</v>
      </c>
      <c r="F45" s="18">
        <v>4105890.15</v>
      </c>
      <c r="G45" s="18">
        <v>298828.02</v>
      </c>
      <c r="H45" s="18">
        <v>392682.46</v>
      </c>
      <c r="I45" s="18">
        <v>247828.37</v>
      </c>
      <c r="J45" s="18">
        <v>382611.04</v>
      </c>
      <c r="K45" s="18">
        <v>136541.26</v>
      </c>
      <c r="L45" s="18">
        <v>565786.97</v>
      </c>
      <c r="M45" s="18">
        <v>448463.15</v>
      </c>
      <c r="N45" s="18">
        <v>97748.84</v>
      </c>
      <c r="O45" s="18">
        <v>0</v>
      </c>
      <c r="P45" s="18">
        <v>518561.88</v>
      </c>
      <c r="Q45" s="18">
        <v>92250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32081.41</v>
      </c>
      <c r="Y45" s="18">
        <v>0</v>
      </c>
      <c r="Z45" s="18">
        <v>284492.12</v>
      </c>
      <c r="AA45" s="18">
        <v>303935.58</v>
      </c>
    </row>
    <row r="46" spans="1:27" x14ac:dyDescent="0.25">
      <c r="A46" s="1" t="s">
        <v>88</v>
      </c>
      <c r="B46" s="1" t="s">
        <v>431</v>
      </c>
      <c r="C46" s="18">
        <v>12563416.539999999</v>
      </c>
      <c r="D46" s="18">
        <v>11852402.48</v>
      </c>
      <c r="E46" s="18">
        <v>-78000.87</v>
      </c>
      <c r="F46" s="18">
        <v>6984761.0099999998</v>
      </c>
      <c r="G46" s="18">
        <v>308167.36</v>
      </c>
      <c r="H46" s="18">
        <v>596529.12</v>
      </c>
      <c r="I46" s="18">
        <v>463083.53</v>
      </c>
      <c r="J46" s="18">
        <v>571502.53</v>
      </c>
      <c r="K46" s="18">
        <v>86599.01</v>
      </c>
      <c r="L46" s="18">
        <v>1291326.3700000001</v>
      </c>
      <c r="M46" s="18">
        <v>355240.47</v>
      </c>
      <c r="N46" s="18">
        <v>229940.74</v>
      </c>
      <c r="O46" s="18">
        <v>0</v>
      </c>
      <c r="P46" s="18">
        <v>732348.87</v>
      </c>
      <c r="Q46" s="18">
        <v>232903.47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482861.8</v>
      </c>
      <c r="AA46" s="18">
        <v>228152.26</v>
      </c>
    </row>
    <row r="47" spans="1:27" x14ac:dyDescent="0.25">
      <c r="A47" s="1" t="s">
        <v>90</v>
      </c>
      <c r="B47" s="1" t="s">
        <v>432</v>
      </c>
      <c r="C47" s="18">
        <v>61880777.380000003</v>
      </c>
      <c r="D47" s="18">
        <v>55425273.670000002</v>
      </c>
      <c r="E47" s="18">
        <v>-89210.16</v>
      </c>
      <c r="F47" s="18">
        <v>32315336.460000001</v>
      </c>
      <c r="G47" s="18">
        <v>1565402.07</v>
      </c>
      <c r="H47" s="18">
        <v>2104969.4500000002</v>
      </c>
      <c r="I47" s="18">
        <v>416456.76</v>
      </c>
      <c r="J47" s="18">
        <v>3274777.33</v>
      </c>
      <c r="K47" s="18">
        <v>751258.41</v>
      </c>
      <c r="L47" s="18">
        <v>5683488.4800000004</v>
      </c>
      <c r="M47" s="18">
        <v>4346340.3</v>
      </c>
      <c r="N47" s="18">
        <v>274246.28000000003</v>
      </c>
      <c r="O47" s="18">
        <v>0</v>
      </c>
      <c r="P47" s="18">
        <v>4119588.51</v>
      </c>
      <c r="Q47" s="18">
        <v>573409.62</v>
      </c>
      <c r="R47" s="18">
        <v>0</v>
      </c>
      <c r="S47" s="18">
        <v>0</v>
      </c>
      <c r="T47" s="18">
        <v>944884.09</v>
      </c>
      <c r="U47" s="18">
        <v>0</v>
      </c>
      <c r="V47" s="18">
        <v>0</v>
      </c>
      <c r="W47" s="18">
        <v>2100.75</v>
      </c>
      <c r="X47" s="18">
        <v>1519529.76</v>
      </c>
      <c r="Y47" s="18">
        <v>0</v>
      </c>
      <c r="Z47" s="18">
        <v>3677473.11</v>
      </c>
      <c r="AA47" s="18">
        <v>311516</v>
      </c>
    </row>
    <row r="48" spans="1:27" x14ac:dyDescent="0.25">
      <c r="A48" s="1" t="s">
        <v>92</v>
      </c>
      <c r="B48" s="1" t="s">
        <v>433</v>
      </c>
      <c r="C48" s="18">
        <v>4065082.04</v>
      </c>
      <c r="D48" s="18">
        <v>3823584.61</v>
      </c>
      <c r="E48" s="18">
        <v>-3597.54</v>
      </c>
      <c r="F48" s="18">
        <v>2326769.36</v>
      </c>
      <c r="G48" s="18">
        <v>126070.16</v>
      </c>
      <c r="H48" s="18">
        <v>156735.92000000001</v>
      </c>
      <c r="I48" s="18">
        <v>229894.88</v>
      </c>
      <c r="J48" s="18">
        <v>178541.02</v>
      </c>
      <c r="K48" s="18">
        <v>48812.33</v>
      </c>
      <c r="L48" s="18">
        <v>299363.52</v>
      </c>
      <c r="M48" s="18">
        <v>111821.21</v>
      </c>
      <c r="N48" s="18">
        <v>20324.82</v>
      </c>
      <c r="O48" s="18">
        <v>0</v>
      </c>
      <c r="P48" s="18">
        <v>252338.45</v>
      </c>
      <c r="Q48" s="18">
        <v>72912.94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8437.57</v>
      </c>
      <c r="Y48" s="18">
        <v>0</v>
      </c>
      <c r="Z48" s="18">
        <v>164210.22</v>
      </c>
      <c r="AA48" s="18">
        <v>68849.64</v>
      </c>
    </row>
    <row r="49" spans="1:27" x14ac:dyDescent="0.25">
      <c r="A49" s="1" t="s">
        <v>94</v>
      </c>
      <c r="B49" s="1" t="s">
        <v>434</v>
      </c>
      <c r="C49" s="18">
        <v>8006772.5199999996</v>
      </c>
      <c r="D49" s="18">
        <v>7570604.7800000003</v>
      </c>
      <c r="E49" s="18">
        <v>16876.560000000001</v>
      </c>
      <c r="F49" s="18">
        <v>4697931.58</v>
      </c>
      <c r="G49" s="18">
        <v>324165.27</v>
      </c>
      <c r="H49" s="18">
        <v>449972.4</v>
      </c>
      <c r="I49" s="18">
        <v>352912.28</v>
      </c>
      <c r="J49" s="18">
        <v>354538.63</v>
      </c>
      <c r="K49" s="18">
        <v>7226.88</v>
      </c>
      <c r="L49" s="18">
        <v>724830.46</v>
      </c>
      <c r="M49" s="18">
        <v>115477.99</v>
      </c>
      <c r="N49" s="18">
        <v>0</v>
      </c>
      <c r="O49" s="18">
        <v>0</v>
      </c>
      <c r="P49" s="18">
        <v>394513.76</v>
      </c>
      <c r="Q49" s="18">
        <v>149035.53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333443.74</v>
      </c>
      <c r="AA49" s="18">
        <v>102724</v>
      </c>
    </row>
    <row r="50" spans="1:27" x14ac:dyDescent="0.25">
      <c r="A50" s="1" t="s">
        <v>96</v>
      </c>
      <c r="B50" s="1" t="s">
        <v>435</v>
      </c>
      <c r="C50" s="18">
        <v>2785038.04</v>
      </c>
      <c r="D50" s="18">
        <v>2616647.7200000002</v>
      </c>
      <c r="E50" s="18">
        <v>0</v>
      </c>
      <c r="F50" s="18">
        <v>1570832.85</v>
      </c>
      <c r="G50" s="18">
        <v>82265.960000000006</v>
      </c>
      <c r="H50" s="18">
        <v>155677.49</v>
      </c>
      <c r="I50" s="18">
        <v>171874.34</v>
      </c>
      <c r="J50" s="18">
        <v>77075.520000000004</v>
      </c>
      <c r="K50" s="18">
        <v>34502.39</v>
      </c>
      <c r="L50" s="18">
        <v>186399.09</v>
      </c>
      <c r="M50" s="18">
        <v>76833.87</v>
      </c>
      <c r="N50" s="18">
        <v>4166</v>
      </c>
      <c r="O50" s="18">
        <v>0</v>
      </c>
      <c r="P50" s="18">
        <v>196558.61</v>
      </c>
      <c r="Q50" s="18">
        <v>60461.599999999999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39903.82</v>
      </c>
      <c r="X50" s="18">
        <v>0</v>
      </c>
      <c r="Y50" s="18">
        <v>0</v>
      </c>
      <c r="Z50" s="18">
        <v>119171.5</v>
      </c>
      <c r="AA50" s="18">
        <v>9315</v>
      </c>
    </row>
    <row r="51" spans="1:27" x14ac:dyDescent="0.25">
      <c r="A51" s="1" t="s">
        <v>98</v>
      </c>
      <c r="B51" s="1" t="s">
        <v>436</v>
      </c>
      <c r="C51" s="18">
        <v>11841065.869999999</v>
      </c>
      <c r="D51" s="18">
        <v>10742849.710000001</v>
      </c>
      <c r="E51" s="18">
        <v>-3105</v>
      </c>
      <c r="F51" s="18">
        <v>6231467.1600000001</v>
      </c>
      <c r="G51" s="18">
        <v>350471.56</v>
      </c>
      <c r="H51" s="18">
        <v>412358.09</v>
      </c>
      <c r="I51" s="18">
        <v>407267.87</v>
      </c>
      <c r="J51" s="18">
        <v>433392.9</v>
      </c>
      <c r="K51" s="18">
        <v>92109.16</v>
      </c>
      <c r="L51" s="18">
        <v>1060958.05</v>
      </c>
      <c r="M51" s="18">
        <v>712538.93</v>
      </c>
      <c r="N51" s="18">
        <v>1432.04</v>
      </c>
      <c r="O51" s="18">
        <v>0</v>
      </c>
      <c r="P51" s="18">
        <v>819292.66</v>
      </c>
      <c r="Q51" s="18">
        <v>221561.29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594571.16</v>
      </c>
      <c r="AA51" s="18">
        <v>503645</v>
      </c>
    </row>
    <row r="52" spans="1:27" x14ac:dyDescent="0.25">
      <c r="A52" s="1" t="s">
        <v>100</v>
      </c>
      <c r="B52" s="1" t="s">
        <v>437</v>
      </c>
      <c r="C52" s="18">
        <v>12039256.84</v>
      </c>
      <c r="D52" s="18">
        <v>11380852.279999999</v>
      </c>
      <c r="E52" s="18">
        <v>0.78</v>
      </c>
      <c r="F52" s="18">
        <v>7054530.1500000004</v>
      </c>
      <c r="G52" s="18">
        <v>264858.33</v>
      </c>
      <c r="H52" s="18">
        <v>684784.76</v>
      </c>
      <c r="I52" s="18">
        <v>396698.15</v>
      </c>
      <c r="J52" s="18">
        <v>505731.82</v>
      </c>
      <c r="K52" s="18">
        <v>117539.6</v>
      </c>
      <c r="L52" s="18">
        <v>1043487.59</v>
      </c>
      <c r="M52" s="18">
        <v>340572.27</v>
      </c>
      <c r="N52" s="18">
        <v>258792.15</v>
      </c>
      <c r="O52" s="18">
        <v>0</v>
      </c>
      <c r="P52" s="18">
        <v>587959.19999999995</v>
      </c>
      <c r="Q52" s="18">
        <v>125898.26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515330.08</v>
      </c>
      <c r="AA52" s="18">
        <v>143074.48000000001</v>
      </c>
    </row>
    <row r="53" spans="1:27" x14ac:dyDescent="0.25">
      <c r="A53" s="1" t="s">
        <v>102</v>
      </c>
      <c r="B53" s="1" t="s">
        <v>438</v>
      </c>
      <c r="C53" s="18">
        <v>8108126.79</v>
      </c>
      <c r="D53" s="18">
        <v>7689809.8099999996</v>
      </c>
      <c r="E53" s="18">
        <v>0</v>
      </c>
      <c r="F53" s="18">
        <v>4075271.16</v>
      </c>
      <c r="G53" s="18">
        <v>117482.73</v>
      </c>
      <c r="H53" s="18">
        <v>269000.63</v>
      </c>
      <c r="I53" s="18">
        <v>574511.76</v>
      </c>
      <c r="J53" s="18">
        <v>334841.73</v>
      </c>
      <c r="K53" s="18">
        <v>0</v>
      </c>
      <c r="L53" s="18">
        <v>751893.43</v>
      </c>
      <c r="M53" s="18">
        <v>764988.52</v>
      </c>
      <c r="N53" s="18">
        <v>148021.65</v>
      </c>
      <c r="O53" s="18">
        <v>0</v>
      </c>
      <c r="P53" s="18">
        <v>498695.48</v>
      </c>
      <c r="Q53" s="18">
        <v>155102.72</v>
      </c>
      <c r="R53" s="18">
        <v>0</v>
      </c>
      <c r="S53" s="18">
        <v>0</v>
      </c>
      <c r="T53" s="18">
        <v>274.86</v>
      </c>
      <c r="U53" s="18">
        <v>0</v>
      </c>
      <c r="V53" s="18">
        <v>0</v>
      </c>
      <c r="W53" s="18">
        <v>52599.6</v>
      </c>
      <c r="X53" s="18">
        <v>10690.35</v>
      </c>
      <c r="Y53" s="18">
        <v>0</v>
      </c>
      <c r="Z53" s="18">
        <v>310504.17</v>
      </c>
      <c r="AA53" s="18">
        <v>44248</v>
      </c>
    </row>
    <row r="54" spans="1:27" x14ac:dyDescent="0.25">
      <c r="A54" s="1" t="s">
        <v>104</v>
      </c>
      <c r="B54" s="1" t="s">
        <v>439</v>
      </c>
      <c r="C54" s="18">
        <v>3548266.46</v>
      </c>
      <c r="D54" s="18">
        <v>3322637.95</v>
      </c>
      <c r="E54" s="18">
        <v>0</v>
      </c>
      <c r="F54" s="18">
        <v>1823484.88</v>
      </c>
      <c r="G54" s="18">
        <v>38111.93</v>
      </c>
      <c r="H54" s="18">
        <v>180614.52</v>
      </c>
      <c r="I54" s="18">
        <v>294681.08</v>
      </c>
      <c r="J54" s="18">
        <v>223840.85</v>
      </c>
      <c r="K54" s="18">
        <v>3809.7</v>
      </c>
      <c r="L54" s="18">
        <v>331158.5</v>
      </c>
      <c r="M54" s="18">
        <v>119726.39</v>
      </c>
      <c r="N54" s="18">
        <v>22596.720000000001</v>
      </c>
      <c r="O54" s="18">
        <v>0</v>
      </c>
      <c r="P54" s="18">
        <v>227735.29</v>
      </c>
      <c r="Q54" s="18">
        <v>56878.09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127526.11</v>
      </c>
      <c r="AA54" s="18">
        <v>98102.399999999994</v>
      </c>
    </row>
    <row r="55" spans="1:27" x14ac:dyDescent="0.25">
      <c r="A55" s="1" t="s">
        <v>106</v>
      </c>
      <c r="B55" s="1" t="s">
        <v>440</v>
      </c>
      <c r="C55" s="18">
        <v>13117676.810000001</v>
      </c>
      <c r="D55" s="18">
        <v>11984441.84</v>
      </c>
      <c r="E55" s="18">
        <v>0</v>
      </c>
      <c r="F55" s="18">
        <v>6999759.9100000001</v>
      </c>
      <c r="G55" s="18">
        <v>252863.78</v>
      </c>
      <c r="H55" s="18">
        <v>276956.73</v>
      </c>
      <c r="I55" s="18">
        <v>1064044.19</v>
      </c>
      <c r="J55" s="18">
        <v>805091.27</v>
      </c>
      <c r="K55" s="18">
        <v>0</v>
      </c>
      <c r="L55" s="18">
        <v>1628078.65</v>
      </c>
      <c r="M55" s="18">
        <v>198964.23</v>
      </c>
      <c r="N55" s="18">
        <v>0</v>
      </c>
      <c r="O55" s="18">
        <v>0</v>
      </c>
      <c r="P55" s="18">
        <v>647669.39</v>
      </c>
      <c r="Q55" s="18">
        <v>111013.69</v>
      </c>
      <c r="R55" s="18">
        <v>0</v>
      </c>
      <c r="S55" s="18">
        <v>0</v>
      </c>
      <c r="T55" s="18">
        <v>194163.55</v>
      </c>
      <c r="U55" s="18">
        <v>0</v>
      </c>
      <c r="V55" s="18">
        <v>0</v>
      </c>
      <c r="W55" s="18">
        <v>0</v>
      </c>
      <c r="X55" s="18">
        <v>152091.95000000001</v>
      </c>
      <c r="Y55" s="18">
        <v>0</v>
      </c>
      <c r="Z55" s="18">
        <v>641959.84</v>
      </c>
      <c r="AA55" s="18">
        <v>145019.63</v>
      </c>
    </row>
    <row r="56" spans="1:27" x14ac:dyDescent="0.25">
      <c r="A56" s="1" t="s">
        <v>108</v>
      </c>
      <c r="B56" s="1" t="s">
        <v>441</v>
      </c>
      <c r="C56" s="18">
        <v>15451721.300000001</v>
      </c>
      <c r="D56" s="18">
        <v>14314236.380000001</v>
      </c>
      <c r="E56" s="18">
        <v>0</v>
      </c>
      <c r="F56" s="18">
        <v>8791139.2300000004</v>
      </c>
      <c r="G56" s="18">
        <v>639396.09</v>
      </c>
      <c r="H56" s="18">
        <v>756340.49</v>
      </c>
      <c r="I56" s="18">
        <v>354884.18</v>
      </c>
      <c r="J56" s="18">
        <v>636142.98</v>
      </c>
      <c r="K56" s="18">
        <v>95948.94</v>
      </c>
      <c r="L56" s="18">
        <v>937002.7</v>
      </c>
      <c r="M56" s="18">
        <v>769288.24</v>
      </c>
      <c r="N56" s="18">
        <v>113757.58</v>
      </c>
      <c r="O56" s="18">
        <v>0</v>
      </c>
      <c r="P56" s="18">
        <v>868652.18</v>
      </c>
      <c r="Q56" s="18">
        <v>351683.77</v>
      </c>
      <c r="R56" s="18">
        <v>0</v>
      </c>
      <c r="S56" s="18">
        <v>0</v>
      </c>
      <c r="T56" s="18">
        <v>0</v>
      </c>
      <c r="U56" s="18">
        <v>0</v>
      </c>
      <c r="V56" s="18">
        <v>99514.33</v>
      </c>
      <c r="W56" s="18">
        <v>11994.66</v>
      </c>
      <c r="X56" s="18">
        <v>59314.31</v>
      </c>
      <c r="Y56" s="18">
        <v>0</v>
      </c>
      <c r="Z56" s="18">
        <v>966661.62</v>
      </c>
      <c r="AA56" s="18">
        <v>0</v>
      </c>
    </row>
    <row r="57" spans="1:27" x14ac:dyDescent="0.25">
      <c r="A57" s="1" t="s">
        <v>110</v>
      </c>
      <c r="B57" s="1" t="s">
        <v>442</v>
      </c>
      <c r="C57" s="18">
        <v>4120661.46</v>
      </c>
      <c r="D57" s="18">
        <v>3867729.24</v>
      </c>
      <c r="E57" s="18">
        <v>-12219.5</v>
      </c>
      <c r="F57" s="18">
        <v>2009127.78</v>
      </c>
      <c r="G57" s="18">
        <v>198565.49</v>
      </c>
      <c r="H57" s="18">
        <v>212469.53</v>
      </c>
      <c r="I57" s="18">
        <v>164661.01999999999</v>
      </c>
      <c r="J57" s="18">
        <v>171517.48</v>
      </c>
      <c r="K57" s="18">
        <v>203354.07</v>
      </c>
      <c r="L57" s="18">
        <v>406063.35</v>
      </c>
      <c r="M57" s="18">
        <v>169522.61</v>
      </c>
      <c r="N57" s="18">
        <v>0</v>
      </c>
      <c r="O57" s="18">
        <v>0</v>
      </c>
      <c r="P57" s="18">
        <v>258657.91</v>
      </c>
      <c r="Q57" s="18">
        <v>73790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168273.22</v>
      </c>
      <c r="AA57" s="18">
        <v>84659</v>
      </c>
    </row>
    <row r="58" spans="1:27" x14ac:dyDescent="0.25">
      <c r="A58" s="1" t="s">
        <v>112</v>
      </c>
      <c r="B58" s="1" t="s">
        <v>443</v>
      </c>
      <c r="C58" s="18">
        <v>222955459.44</v>
      </c>
      <c r="D58" s="18">
        <v>207589950.16</v>
      </c>
      <c r="E58" s="18">
        <v>9392.7199999999993</v>
      </c>
      <c r="F58" s="18">
        <v>120518030.14</v>
      </c>
      <c r="G58" s="18">
        <v>7534767.5800000001</v>
      </c>
      <c r="H58" s="18">
        <v>16697760.869999999</v>
      </c>
      <c r="I58" s="18">
        <v>1453961.25</v>
      </c>
      <c r="J58" s="18">
        <v>10567834.33</v>
      </c>
      <c r="K58" s="18">
        <v>4693409.84</v>
      </c>
      <c r="L58" s="18">
        <v>20421634.760000002</v>
      </c>
      <c r="M58" s="18">
        <v>8243552.0599999996</v>
      </c>
      <c r="N58" s="18">
        <v>5094918.99</v>
      </c>
      <c r="O58" s="18">
        <v>0</v>
      </c>
      <c r="P58" s="18">
        <v>10306518.34</v>
      </c>
      <c r="Q58" s="18">
        <v>2057562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9088314.0800000001</v>
      </c>
      <c r="AA58" s="18">
        <v>6277195.2000000002</v>
      </c>
    </row>
    <row r="59" spans="1:27" x14ac:dyDescent="0.25">
      <c r="A59" s="1" t="s">
        <v>114</v>
      </c>
      <c r="B59" s="1" t="s">
        <v>444</v>
      </c>
      <c r="C59" s="18">
        <v>16046598.560000001</v>
      </c>
      <c r="D59" s="18">
        <v>14390581.029999999</v>
      </c>
      <c r="E59" s="18">
        <v>0</v>
      </c>
      <c r="F59" s="18">
        <v>8616239.2599999998</v>
      </c>
      <c r="G59" s="18">
        <v>333236.56</v>
      </c>
      <c r="H59" s="18">
        <v>735549.86</v>
      </c>
      <c r="I59" s="18">
        <v>913801.12</v>
      </c>
      <c r="J59" s="18">
        <v>651227.25</v>
      </c>
      <c r="K59" s="18">
        <v>6671.65</v>
      </c>
      <c r="L59" s="18">
        <v>1267418.3</v>
      </c>
      <c r="M59" s="18">
        <v>749749.07</v>
      </c>
      <c r="N59" s="18">
        <v>80274.399999999994</v>
      </c>
      <c r="O59" s="18">
        <v>0</v>
      </c>
      <c r="P59" s="18">
        <v>832043.12</v>
      </c>
      <c r="Q59" s="18">
        <v>204370.44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252008.8</v>
      </c>
      <c r="X59" s="18">
        <v>14644.21</v>
      </c>
      <c r="Y59" s="18">
        <v>0</v>
      </c>
      <c r="Z59" s="18">
        <v>599264.52</v>
      </c>
      <c r="AA59" s="18">
        <v>790100</v>
      </c>
    </row>
    <row r="60" spans="1:27" x14ac:dyDescent="0.25">
      <c r="A60" s="1" t="s">
        <v>116</v>
      </c>
      <c r="B60" s="1" t="s">
        <v>445</v>
      </c>
      <c r="C60" s="18">
        <v>45957848.829999998</v>
      </c>
      <c r="D60" s="18">
        <v>43208408.18</v>
      </c>
      <c r="E60" s="18">
        <v>-202681.1</v>
      </c>
      <c r="F60" s="18">
        <v>23645185.969999999</v>
      </c>
      <c r="G60" s="18">
        <v>1032831.62</v>
      </c>
      <c r="H60" s="18">
        <v>1392640.96</v>
      </c>
      <c r="I60" s="18">
        <v>3081533.66</v>
      </c>
      <c r="J60" s="18">
        <v>2054589.18</v>
      </c>
      <c r="K60" s="18">
        <v>251421.6</v>
      </c>
      <c r="L60" s="18">
        <v>4652186.16</v>
      </c>
      <c r="M60" s="18">
        <v>2967560.08</v>
      </c>
      <c r="N60" s="18">
        <v>345310.83</v>
      </c>
      <c r="O60" s="18">
        <v>0</v>
      </c>
      <c r="P60" s="18">
        <v>2862370.82</v>
      </c>
      <c r="Q60" s="18">
        <v>922777.3</v>
      </c>
      <c r="R60" s="18">
        <v>0</v>
      </c>
      <c r="S60" s="18">
        <v>0</v>
      </c>
      <c r="T60" s="18">
        <v>0</v>
      </c>
      <c r="U60" s="18">
        <v>0</v>
      </c>
      <c r="V60" s="18">
        <v>656791.49</v>
      </c>
      <c r="W60" s="18">
        <v>0</v>
      </c>
      <c r="X60" s="18">
        <v>253087</v>
      </c>
      <c r="Y60" s="18">
        <v>0</v>
      </c>
      <c r="Z60" s="18">
        <v>1775109.16</v>
      </c>
      <c r="AA60" s="18">
        <v>64453</v>
      </c>
    </row>
    <row r="61" spans="1:27" x14ac:dyDescent="0.25">
      <c r="A61" s="1" t="s">
        <v>118</v>
      </c>
      <c r="B61" s="1" t="s">
        <v>446</v>
      </c>
      <c r="C61" s="18">
        <v>13405392.25</v>
      </c>
      <c r="D61" s="18">
        <v>12022014.51</v>
      </c>
      <c r="E61" s="18">
        <v>0</v>
      </c>
      <c r="F61" s="18">
        <v>6993062.2599999998</v>
      </c>
      <c r="G61" s="18">
        <v>508444.75</v>
      </c>
      <c r="H61" s="18">
        <v>812716.18</v>
      </c>
      <c r="I61" s="18">
        <v>694250.05</v>
      </c>
      <c r="J61" s="18">
        <v>829157.27</v>
      </c>
      <c r="K61" s="18">
        <v>62220.05</v>
      </c>
      <c r="L61" s="18">
        <v>1232813.44</v>
      </c>
      <c r="M61" s="18">
        <v>77650.48</v>
      </c>
      <c r="N61" s="18">
        <v>241486.59</v>
      </c>
      <c r="O61" s="18">
        <v>0</v>
      </c>
      <c r="P61" s="18">
        <v>570213.43999999994</v>
      </c>
      <c r="Q61" s="18">
        <v>0</v>
      </c>
      <c r="R61" s="18">
        <v>0</v>
      </c>
      <c r="S61" s="18">
        <v>0</v>
      </c>
      <c r="T61" s="18">
        <v>43773.08</v>
      </c>
      <c r="U61" s="18">
        <v>35534.92</v>
      </c>
      <c r="V61" s="18">
        <v>0</v>
      </c>
      <c r="W61" s="18">
        <v>0</v>
      </c>
      <c r="X61" s="18">
        <v>223957.88</v>
      </c>
      <c r="Y61" s="18">
        <v>0</v>
      </c>
      <c r="Z61" s="18">
        <v>1013799.02</v>
      </c>
      <c r="AA61" s="18">
        <v>66312.84</v>
      </c>
    </row>
    <row r="62" spans="1:27" x14ac:dyDescent="0.25">
      <c r="A62" s="1" t="s">
        <v>120</v>
      </c>
      <c r="B62" s="1" t="s">
        <v>447</v>
      </c>
      <c r="C62" s="18">
        <v>6686369.3499999996</v>
      </c>
      <c r="D62" s="18">
        <v>6278467.4500000002</v>
      </c>
      <c r="E62" s="18">
        <v>0</v>
      </c>
      <c r="F62" s="18">
        <v>3913269.59</v>
      </c>
      <c r="G62" s="18">
        <v>270199.64</v>
      </c>
      <c r="H62" s="18">
        <v>268026.39</v>
      </c>
      <c r="I62" s="18">
        <v>236194.5</v>
      </c>
      <c r="J62" s="18">
        <v>305646.15000000002</v>
      </c>
      <c r="K62" s="18">
        <v>90968.9</v>
      </c>
      <c r="L62" s="18">
        <v>734986.06</v>
      </c>
      <c r="M62" s="18">
        <v>107943.78</v>
      </c>
      <c r="N62" s="18">
        <v>11695.02</v>
      </c>
      <c r="O62" s="18">
        <v>0</v>
      </c>
      <c r="P62" s="18">
        <v>240160.42</v>
      </c>
      <c r="Q62" s="18">
        <v>99377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85174.7</v>
      </c>
      <c r="Y62" s="18">
        <v>0</v>
      </c>
      <c r="Z62" s="18">
        <v>250306.15</v>
      </c>
      <c r="AA62" s="18">
        <v>72421.05</v>
      </c>
    </row>
    <row r="63" spans="1:27" x14ac:dyDescent="0.25">
      <c r="A63" s="1" t="s">
        <v>122</v>
      </c>
      <c r="B63" s="1" t="s">
        <v>448</v>
      </c>
      <c r="C63" s="18">
        <v>32982015.93</v>
      </c>
      <c r="D63" s="18">
        <v>30194230.16</v>
      </c>
      <c r="E63" s="18">
        <v>0</v>
      </c>
      <c r="F63" s="18">
        <v>17525626.620000001</v>
      </c>
      <c r="G63" s="18">
        <v>1542222.57</v>
      </c>
      <c r="H63" s="18">
        <v>1297635.04</v>
      </c>
      <c r="I63" s="18">
        <v>846043.34</v>
      </c>
      <c r="J63" s="18">
        <v>2035782.6</v>
      </c>
      <c r="K63" s="18">
        <v>235749.2</v>
      </c>
      <c r="L63" s="18">
        <v>2931158.36</v>
      </c>
      <c r="M63" s="18">
        <v>1657859.52</v>
      </c>
      <c r="N63" s="18">
        <v>302734.63</v>
      </c>
      <c r="O63" s="18">
        <v>0</v>
      </c>
      <c r="P63" s="18">
        <v>1655375.83</v>
      </c>
      <c r="Q63" s="18">
        <v>164042.45000000001</v>
      </c>
      <c r="R63" s="18">
        <v>0</v>
      </c>
      <c r="S63" s="18">
        <v>0</v>
      </c>
      <c r="T63" s="18">
        <v>28526.19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1643677</v>
      </c>
      <c r="AA63" s="18">
        <v>1115582.58</v>
      </c>
    </row>
    <row r="64" spans="1:27" x14ac:dyDescent="0.25">
      <c r="A64" s="1" t="s">
        <v>124</v>
      </c>
      <c r="B64" s="1" t="s">
        <v>449</v>
      </c>
      <c r="C64" s="18">
        <v>5511834.4900000002</v>
      </c>
      <c r="D64" s="18">
        <v>5187534.24</v>
      </c>
      <c r="E64" s="18">
        <v>0</v>
      </c>
      <c r="F64" s="18">
        <v>2906318.79</v>
      </c>
      <c r="G64" s="18">
        <v>140499.99</v>
      </c>
      <c r="H64" s="18">
        <v>135124.35999999999</v>
      </c>
      <c r="I64" s="18">
        <v>313852.76</v>
      </c>
      <c r="J64" s="18">
        <v>289749.59999999998</v>
      </c>
      <c r="K64" s="18">
        <v>57847.95</v>
      </c>
      <c r="L64" s="18">
        <v>483047.18</v>
      </c>
      <c r="M64" s="18">
        <v>344447.64</v>
      </c>
      <c r="N64" s="18">
        <v>27268.33</v>
      </c>
      <c r="O64" s="18">
        <v>0</v>
      </c>
      <c r="P64" s="18">
        <v>396860.49</v>
      </c>
      <c r="Q64" s="18">
        <v>92517.15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240593.25</v>
      </c>
      <c r="AA64" s="18">
        <v>83707</v>
      </c>
    </row>
    <row r="65" spans="1:27" x14ac:dyDescent="0.25">
      <c r="A65" s="1" t="s">
        <v>126</v>
      </c>
      <c r="B65" s="1" t="s">
        <v>450</v>
      </c>
      <c r="C65" s="18">
        <v>4307084</v>
      </c>
      <c r="D65" s="18">
        <v>3813677.95</v>
      </c>
      <c r="E65" s="18">
        <v>-1702.97</v>
      </c>
      <c r="F65" s="18">
        <v>2442787.4300000002</v>
      </c>
      <c r="G65" s="18">
        <v>154884.19</v>
      </c>
      <c r="H65" s="18">
        <v>91166.38</v>
      </c>
      <c r="I65" s="18">
        <v>280705.36</v>
      </c>
      <c r="J65" s="18">
        <v>157125.07999999999</v>
      </c>
      <c r="K65" s="18">
        <v>48973.35</v>
      </c>
      <c r="L65" s="18">
        <v>302934.38</v>
      </c>
      <c r="M65" s="18">
        <v>24116.83</v>
      </c>
      <c r="N65" s="18">
        <v>18685.54</v>
      </c>
      <c r="O65" s="18">
        <v>0</v>
      </c>
      <c r="P65" s="18">
        <v>200331.98</v>
      </c>
      <c r="Q65" s="18">
        <v>91967.43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165175.41</v>
      </c>
      <c r="AA65" s="18">
        <v>328230.64</v>
      </c>
    </row>
    <row r="66" spans="1:27" x14ac:dyDescent="0.25">
      <c r="A66" s="1" t="s">
        <v>128</v>
      </c>
      <c r="B66" s="1" t="s">
        <v>451</v>
      </c>
      <c r="C66" s="18">
        <v>8575803.5899999999</v>
      </c>
      <c r="D66" s="18">
        <v>8023762.9000000004</v>
      </c>
      <c r="E66" s="18">
        <v>-28867.05</v>
      </c>
      <c r="F66" s="18">
        <v>4018515.84</v>
      </c>
      <c r="G66" s="18">
        <v>357562.76</v>
      </c>
      <c r="H66" s="18">
        <v>263133.17</v>
      </c>
      <c r="I66" s="18">
        <v>456276.61</v>
      </c>
      <c r="J66" s="18">
        <v>530710.57999999996</v>
      </c>
      <c r="K66" s="18">
        <v>47190.75</v>
      </c>
      <c r="L66" s="18">
        <v>1087159.47</v>
      </c>
      <c r="M66" s="18">
        <v>640670.44999999995</v>
      </c>
      <c r="N66" s="18">
        <v>20264.43</v>
      </c>
      <c r="O66" s="18">
        <v>0</v>
      </c>
      <c r="P66" s="18">
        <v>482522.71</v>
      </c>
      <c r="Q66" s="18">
        <v>119756.13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78123.210000000006</v>
      </c>
      <c r="Y66" s="18">
        <v>0</v>
      </c>
      <c r="Z66" s="18">
        <v>423265.48</v>
      </c>
      <c r="AA66" s="18">
        <v>50652</v>
      </c>
    </row>
    <row r="67" spans="1:27" x14ac:dyDescent="0.25">
      <c r="A67" s="1" t="s">
        <v>130</v>
      </c>
      <c r="B67" s="1" t="s">
        <v>452</v>
      </c>
      <c r="C67" s="18">
        <v>14286906.16</v>
      </c>
      <c r="D67" s="18">
        <v>12961862.02</v>
      </c>
      <c r="E67" s="18">
        <v>0</v>
      </c>
      <c r="F67" s="18">
        <v>7669986.9699999997</v>
      </c>
      <c r="G67" s="18">
        <v>450197.96</v>
      </c>
      <c r="H67" s="18">
        <v>416828.75</v>
      </c>
      <c r="I67" s="18">
        <v>648678.5</v>
      </c>
      <c r="J67" s="18">
        <v>603749.13</v>
      </c>
      <c r="K67" s="18">
        <v>87137.68</v>
      </c>
      <c r="L67" s="18">
        <v>1006953.48</v>
      </c>
      <c r="M67" s="18">
        <v>1016930.58</v>
      </c>
      <c r="N67" s="18">
        <v>0</v>
      </c>
      <c r="O67" s="18">
        <v>0</v>
      </c>
      <c r="P67" s="18">
        <v>902475.08</v>
      </c>
      <c r="Q67" s="18">
        <v>158923.89000000001</v>
      </c>
      <c r="R67" s="18">
        <v>0</v>
      </c>
      <c r="S67" s="18">
        <v>0</v>
      </c>
      <c r="T67" s="18">
        <v>12275.2</v>
      </c>
      <c r="U67" s="18">
        <v>0</v>
      </c>
      <c r="V67" s="18">
        <v>4425</v>
      </c>
      <c r="W67" s="18">
        <v>12746.86</v>
      </c>
      <c r="X67" s="18">
        <v>0</v>
      </c>
      <c r="Y67" s="18">
        <v>0</v>
      </c>
      <c r="Z67" s="18">
        <v>665686.54</v>
      </c>
      <c r="AA67" s="18">
        <v>629910.54</v>
      </c>
    </row>
    <row r="68" spans="1:27" x14ac:dyDescent="0.25">
      <c r="A68" s="1" t="s">
        <v>132</v>
      </c>
      <c r="B68" s="1" t="s">
        <v>453</v>
      </c>
      <c r="C68" s="18">
        <v>12062123.75</v>
      </c>
      <c r="D68" s="18">
        <v>11386113.689999999</v>
      </c>
      <c r="E68" s="18">
        <v>0</v>
      </c>
      <c r="F68" s="18">
        <v>6965929.9900000002</v>
      </c>
      <c r="G68" s="18">
        <v>433632.29</v>
      </c>
      <c r="H68" s="18">
        <v>559858.25</v>
      </c>
      <c r="I68" s="18">
        <v>419045.29</v>
      </c>
      <c r="J68" s="18">
        <v>624657.88</v>
      </c>
      <c r="K68" s="18">
        <v>38351.69</v>
      </c>
      <c r="L68" s="18">
        <v>1021008.48</v>
      </c>
      <c r="M68" s="18">
        <v>357446.71</v>
      </c>
      <c r="N68" s="18">
        <v>86867.35</v>
      </c>
      <c r="O68" s="18">
        <v>0</v>
      </c>
      <c r="P68" s="18">
        <v>812111.61</v>
      </c>
      <c r="Q68" s="18">
        <v>67204.149999999994</v>
      </c>
      <c r="R68" s="18">
        <v>0</v>
      </c>
      <c r="S68" s="18">
        <v>0</v>
      </c>
      <c r="T68" s="18">
        <v>892.5</v>
      </c>
      <c r="U68" s="18">
        <v>0</v>
      </c>
      <c r="V68" s="18">
        <v>0</v>
      </c>
      <c r="W68" s="18">
        <v>0</v>
      </c>
      <c r="X68" s="18">
        <v>86877</v>
      </c>
      <c r="Y68" s="18">
        <v>0</v>
      </c>
      <c r="Z68" s="18">
        <v>571274.56000000006</v>
      </c>
      <c r="AA68" s="18">
        <v>16966</v>
      </c>
    </row>
    <row r="69" spans="1:27" x14ac:dyDescent="0.25">
      <c r="A69" s="1" t="s">
        <v>134</v>
      </c>
      <c r="B69" s="1" t="s">
        <v>454</v>
      </c>
      <c r="C69" s="18">
        <v>19080612.59</v>
      </c>
      <c r="D69" s="18">
        <v>17571046.600000001</v>
      </c>
      <c r="E69" s="18">
        <v>5571.1</v>
      </c>
      <c r="F69" s="18">
        <v>10046826.58</v>
      </c>
      <c r="G69" s="18">
        <v>489432.6</v>
      </c>
      <c r="H69" s="18">
        <v>596337.66</v>
      </c>
      <c r="I69" s="18">
        <v>361859.41</v>
      </c>
      <c r="J69" s="18">
        <v>1036451.01</v>
      </c>
      <c r="K69" s="18">
        <v>191039.99</v>
      </c>
      <c r="L69" s="18">
        <v>2009521.08</v>
      </c>
      <c r="M69" s="18">
        <v>1287845.02</v>
      </c>
      <c r="N69" s="18">
        <v>64578.95</v>
      </c>
      <c r="O69" s="18">
        <v>0</v>
      </c>
      <c r="P69" s="18">
        <v>1218966.69</v>
      </c>
      <c r="Q69" s="18">
        <v>268187.61</v>
      </c>
      <c r="R69" s="18">
        <v>0</v>
      </c>
      <c r="S69" s="18">
        <v>0</v>
      </c>
      <c r="T69" s="18">
        <v>61647.27</v>
      </c>
      <c r="U69" s="18">
        <v>0</v>
      </c>
      <c r="V69" s="18">
        <v>0</v>
      </c>
      <c r="W69" s="18">
        <v>6124.14</v>
      </c>
      <c r="X69" s="18">
        <v>0</v>
      </c>
      <c r="Y69" s="18">
        <v>0</v>
      </c>
      <c r="Z69" s="18">
        <v>1228969.68</v>
      </c>
      <c r="AA69" s="18">
        <v>212824.9</v>
      </c>
    </row>
    <row r="70" spans="1:27" x14ac:dyDescent="0.25">
      <c r="A70" s="1" t="s">
        <v>136</v>
      </c>
      <c r="B70" s="1" t="s">
        <v>455</v>
      </c>
      <c r="C70" s="18">
        <v>23346375.32</v>
      </c>
      <c r="D70" s="18">
        <v>21479346.079999998</v>
      </c>
      <c r="E70" s="18">
        <v>0</v>
      </c>
      <c r="F70" s="18">
        <v>12933171.869999999</v>
      </c>
      <c r="G70" s="18">
        <v>793935.77</v>
      </c>
      <c r="H70" s="18">
        <v>1075434.47</v>
      </c>
      <c r="I70" s="18">
        <v>542288.88</v>
      </c>
      <c r="J70" s="18">
        <v>1121350.52</v>
      </c>
      <c r="K70" s="18">
        <v>138719.18</v>
      </c>
      <c r="L70" s="18">
        <v>1440235.68</v>
      </c>
      <c r="M70" s="18">
        <v>1420310.96</v>
      </c>
      <c r="N70" s="18">
        <v>64934.37</v>
      </c>
      <c r="O70" s="18">
        <v>0</v>
      </c>
      <c r="P70" s="18">
        <v>1661850.79</v>
      </c>
      <c r="Q70" s="18">
        <v>287113.59000000003</v>
      </c>
      <c r="R70" s="18">
        <v>0</v>
      </c>
      <c r="S70" s="18">
        <v>85000</v>
      </c>
      <c r="T70" s="18">
        <v>81163.81</v>
      </c>
      <c r="U70" s="18">
        <v>0</v>
      </c>
      <c r="V70" s="18">
        <v>0</v>
      </c>
      <c r="W70" s="18">
        <v>0</v>
      </c>
      <c r="X70" s="18">
        <v>129166.49</v>
      </c>
      <c r="Y70" s="18">
        <v>0</v>
      </c>
      <c r="Z70" s="18">
        <v>1340276.94</v>
      </c>
      <c r="AA70" s="18">
        <v>231422</v>
      </c>
    </row>
    <row r="71" spans="1:27" x14ac:dyDescent="0.25">
      <c r="A71" s="1" t="s">
        <v>138</v>
      </c>
      <c r="B71" s="1" t="s">
        <v>456</v>
      </c>
      <c r="C71" s="18">
        <v>22687743.98</v>
      </c>
      <c r="D71" s="18">
        <v>21268108.780000001</v>
      </c>
      <c r="E71" s="18">
        <v>-30401.99</v>
      </c>
      <c r="F71" s="18">
        <v>12991587.76</v>
      </c>
      <c r="G71" s="18">
        <v>927352.01</v>
      </c>
      <c r="H71" s="18">
        <v>644772.85</v>
      </c>
      <c r="I71" s="18">
        <v>520060.77</v>
      </c>
      <c r="J71" s="18">
        <v>932941.76</v>
      </c>
      <c r="K71" s="18">
        <v>192888.14</v>
      </c>
      <c r="L71" s="18">
        <v>1741223.22</v>
      </c>
      <c r="M71" s="18">
        <v>1317977.68</v>
      </c>
      <c r="N71" s="18">
        <v>159681.5</v>
      </c>
      <c r="O71" s="18">
        <v>0</v>
      </c>
      <c r="P71" s="18">
        <v>1375984.2</v>
      </c>
      <c r="Q71" s="18">
        <v>463638.89</v>
      </c>
      <c r="R71" s="18">
        <v>0</v>
      </c>
      <c r="S71" s="18">
        <v>0</v>
      </c>
      <c r="T71" s="18">
        <v>0</v>
      </c>
      <c r="U71" s="18">
        <v>0</v>
      </c>
      <c r="V71" s="18">
        <v>78.34</v>
      </c>
      <c r="W71" s="18">
        <v>0</v>
      </c>
      <c r="X71" s="18">
        <v>92910.46</v>
      </c>
      <c r="Y71" s="18">
        <v>0</v>
      </c>
      <c r="Z71" s="18">
        <v>1106717.79</v>
      </c>
      <c r="AA71" s="18">
        <v>219928.61</v>
      </c>
    </row>
    <row r="72" spans="1:27" x14ac:dyDescent="0.25">
      <c r="A72" s="1" t="s">
        <v>140</v>
      </c>
      <c r="B72" s="1" t="s">
        <v>457</v>
      </c>
      <c r="C72" s="18">
        <v>9760386.25</v>
      </c>
      <c r="D72" s="18">
        <v>9533157.6799999997</v>
      </c>
      <c r="E72" s="18">
        <v>0</v>
      </c>
      <c r="F72" s="18">
        <v>5432681.3200000003</v>
      </c>
      <c r="G72" s="18">
        <v>252638.53</v>
      </c>
      <c r="H72" s="18">
        <v>514100.87</v>
      </c>
      <c r="I72" s="18">
        <v>286049.05</v>
      </c>
      <c r="J72" s="18">
        <v>380233.64</v>
      </c>
      <c r="K72" s="18">
        <v>75970.289999999994</v>
      </c>
      <c r="L72" s="18">
        <v>1008851.23</v>
      </c>
      <c r="M72" s="18">
        <v>804461.25</v>
      </c>
      <c r="N72" s="18">
        <v>51278.26</v>
      </c>
      <c r="O72" s="18">
        <v>0</v>
      </c>
      <c r="P72" s="18">
        <v>586781.56999999995</v>
      </c>
      <c r="Q72" s="18">
        <v>140111.67000000001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142031.66</v>
      </c>
      <c r="AA72" s="18">
        <v>85196.91</v>
      </c>
    </row>
    <row r="73" spans="1:27" x14ac:dyDescent="0.25">
      <c r="A73" s="1" t="s">
        <v>142</v>
      </c>
      <c r="B73" s="1" t="s">
        <v>458</v>
      </c>
      <c r="C73" s="18">
        <v>18483021.219999999</v>
      </c>
      <c r="D73" s="18">
        <v>17634180.079999998</v>
      </c>
      <c r="E73" s="18">
        <v>0</v>
      </c>
      <c r="F73" s="18">
        <v>9634918.9399999995</v>
      </c>
      <c r="G73" s="18">
        <v>870317.78</v>
      </c>
      <c r="H73" s="18">
        <v>710883.93</v>
      </c>
      <c r="I73" s="18">
        <v>541135.05000000005</v>
      </c>
      <c r="J73" s="18">
        <v>863939.08</v>
      </c>
      <c r="K73" s="18">
        <v>200445.74</v>
      </c>
      <c r="L73" s="18">
        <v>1865907.92</v>
      </c>
      <c r="M73" s="18">
        <v>1091751.78</v>
      </c>
      <c r="N73" s="18">
        <v>117671.99</v>
      </c>
      <c r="O73" s="18">
        <v>0</v>
      </c>
      <c r="P73" s="18">
        <v>1358858.56</v>
      </c>
      <c r="Q73" s="18">
        <v>378349.31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415874.05</v>
      </c>
      <c r="AA73" s="18">
        <v>432967.09</v>
      </c>
    </row>
    <row r="74" spans="1:27" x14ac:dyDescent="0.25">
      <c r="A74" s="1" t="s">
        <v>144</v>
      </c>
      <c r="B74" s="1" t="s">
        <v>459</v>
      </c>
      <c r="C74" s="18">
        <v>10804482.66</v>
      </c>
      <c r="D74" s="18">
        <v>9249031.6400000006</v>
      </c>
      <c r="E74" s="18">
        <v>-14221.25</v>
      </c>
      <c r="F74" s="18">
        <v>5152175.76</v>
      </c>
      <c r="G74" s="18">
        <v>352696.58</v>
      </c>
      <c r="H74" s="18">
        <v>454841.54</v>
      </c>
      <c r="I74" s="18">
        <v>488616.94</v>
      </c>
      <c r="J74" s="18">
        <v>602416.30000000005</v>
      </c>
      <c r="K74" s="18">
        <v>109862.67</v>
      </c>
      <c r="L74" s="18">
        <v>705277.46</v>
      </c>
      <c r="M74" s="18">
        <v>662058.43000000005</v>
      </c>
      <c r="N74" s="18">
        <v>86263.56</v>
      </c>
      <c r="O74" s="18">
        <v>0</v>
      </c>
      <c r="P74" s="18">
        <v>548288.80000000005</v>
      </c>
      <c r="Q74" s="18">
        <v>86533.6</v>
      </c>
      <c r="R74" s="18">
        <v>0</v>
      </c>
      <c r="S74" s="18">
        <v>0</v>
      </c>
      <c r="T74" s="18">
        <v>5609.56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434146.98</v>
      </c>
      <c r="AA74" s="18">
        <v>1115694.48</v>
      </c>
    </row>
    <row r="75" spans="1:27" x14ac:dyDescent="0.25">
      <c r="A75" s="1" t="s">
        <v>146</v>
      </c>
      <c r="B75" s="1" t="s">
        <v>460</v>
      </c>
      <c r="C75" s="18">
        <v>77080311.030000001</v>
      </c>
      <c r="D75" s="18">
        <v>69923248.359999999</v>
      </c>
      <c r="E75" s="18">
        <v>-51513.93</v>
      </c>
      <c r="F75" s="18">
        <v>40548001.640000001</v>
      </c>
      <c r="G75" s="18">
        <v>3110505.66</v>
      </c>
      <c r="H75" s="18">
        <v>3132046.64</v>
      </c>
      <c r="I75" s="18">
        <v>835340.21</v>
      </c>
      <c r="J75" s="18">
        <v>3647134.22</v>
      </c>
      <c r="K75" s="18">
        <v>1382325.14</v>
      </c>
      <c r="L75" s="18">
        <v>5539848.3099999996</v>
      </c>
      <c r="M75" s="18">
        <v>4466117.5599999996</v>
      </c>
      <c r="N75" s="18">
        <v>1281056.2</v>
      </c>
      <c r="O75" s="18">
        <v>0</v>
      </c>
      <c r="P75" s="18">
        <v>5161293.87</v>
      </c>
      <c r="Q75" s="18">
        <v>819578.91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3509686.67</v>
      </c>
      <c r="AA75" s="18">
        <v>3647376</v>
      </c>
    </row>
    <row r="76" spans="1:27" x14ac:dyDescent="0.25">
      <c r="A76" s="1" t="s">
        <v>148</v>
      </c>
      <c r="B76" s="1" t="s">
        <v>461</v>
      </c>
      <c r="C76" s="18">
        <v>33682859.149999999</v>
      </c>
      <c r="D76" s="18">
        <v>30977297.210000001</v>
      </c>
      <c r="E76" s="18">
        <v>0</v>
      </c>
      <c r="F76" s="18">
        <v>17305846.91</v>
      </c>
      <c r="G76" s="18">
        <v>894833.85</v>
      </c>
      <c r="H76" s="18">
        <v>1526129.88</v>
      </c>
      <c r="I76" s="18">
        <v>1728699.72</v>
      </c>
      <c r="J76" s="18">
        <v>1500241.96</v>
      </c>
      <c r="K76" s="18">
        <v>241528.45</v>
      </c>
      <c r="L76" s="18">
        <v>2677353.67</v>
      </c>
      <c r="M76" s="18">
        <v>1813897.15</v>
      </c>
      <c r="N76" s="18">
        <v>142361.93</v>
      </c>
      <c r="O76" s="18">
        <v>0</v>
      </c>
      <c r="P76" s="18">
        <v>2335652.85</v>
      </c>
      <c r="Q76" s="18">
        <v>810750.84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1103152.1399999999</v>
      </c>
      <c r="AA76" s="18">
        <v>1602409.8</v>
      </c>
    </row>
    <row r="77" spans="1:27" x14ac:dyDescent="0.25">
      <c r="A77" s="1" t="s">
        <v>150</v>
      </c>
      <c r="B77" s="1" t="s">
        <v>462</v>
      </c>
      <c r="C77" s="18">
        <v>5339527.9800000004</v>
      </c>
      <c r="D77" s="18">
        <v>5143421.33</v>
      </c>
      <c r="E77" s="18">
        <v>-114.18</v>
      </c>
      <c r="F77" s="18">
        <v>3167517.41</v>
      </c>
      <c r="G77" s="18">
        <v>234204.44</v>
      </c>
      <c r="H77" s="18">
        <v>306325.14</v>
      </c>
      <c r="I77" s="18">
        <v>224588.06</v>
      </c>
      <c r="J77" s="18">
        <v>256370.29</v>
      </c>
      <c r="K77" s="18">
        <v>86527.83</v>
      </c>
      <c r="L77" s="18">
        <v>360213.45</v>
      </c>
      <c r="M77" s="18">
        <v>113088.33</v>
      </c>
      <c r="N77" s="18">
        <v>8486.25</v>
      </c>
      <c r="O77" s="18">
        <v>0</v>
      </c>
      <c r="P77" s="18">
        <v>244192.6</v>
      </c>
      <c r="Q77" s="18">
        <v>141907.53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5000</v>
      </c>
      <c r="Y77" s="18">
        <v>0</v>
      </c>
      <c r="Z77" s="18">
        <v>156548.72</v>
      </c>
      <c r="AA77" s="18">
        <v>34557.93</v>
      </c>
    </row>
    <row r="78" spans="1:27" x14ac:dyDescent="0.25">
      <c r="A78" s="1" t="s">
        <v>152</v>
      </c>
      <c r="B78" s="1" t="s">
        <v>463</v>
      </c>
      <c r="C78" s="18">
        <v>19085853.960000001</v>
      </c>
      <c r="D78" s="18">
        <v>18029550.420000002</v>
      </c>
      <c r="E78" s="18">
        <v>-121.5</v>
      </c>
      <c r="F78" s="18">
        <v>10642436.310000001</v>
      </c>
      <c r="G78" s="18">
        <v>334812.08</v>
      </c>
      <c r="H78" s="18">
        <v>745284.39</v>
      </c>
      <c r="I78" s="18">
        <v>744527.2</v>
      </c>
      <c r="J78" s="18">
        <v>647305.67000000004</v>
      </c>
      <c r="K78" s="18">
        <v>191727.32</v>
      </c>
      <c r="L78" s="18">
        <v>1670867.05</v>
      </c>
      <c r="M78" s="18">
        <v>950313.7</v>
      </c>
      <c r="N78" s="18">
        <v>68682.34</v>
      </c>
      <c r="O78" s="18">
        <v>0</v>
      </c>
      <c r="P78" s="18">
        <v>1250549.45</v>
      </c>
      <c r="Q78" s="18">
        <v>783044.91</v>
      </c>
      <c r="R78" s="18">
        <v>0</v>
      </c>
      <c r="S78" s="18">
        <v>20032</v>
      </c>
      <c r="T78" s="18">
        <v>93141.3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868130.24</v>
      </c>
      <c r="AA78" s="18">
        <v>75000</v>
      </c>
    </row>
    <row r="79" spans="1:27" x14ac:dyDescent="0.25">
      <c r="A79" s="1" t="s">
        <v>154</v>
      </c>
      <c r="B79" s="1" t="s">
        <v>464</v>
      </c>
      <c r="C79" s="18">
        <v>6628315.9400000004</v>
      </c>
      <c r="D79" s="18">
        <v>6180213.9800000004</v>
      </c>
      <c r="E79" s="18">
        <v>0</v>
      </c>
      <c r="F79" s="18">
        <v>3692105.19</v>
      </c>
      <c r="G79" s="18">
        <v>364141.92</v>
      </c>
      <c r="H79" s="18">
        <v>210313.05</v>
      </c>
      <c r="I79" s="18">
        <v>309819.01</v>
      </c>
      <c r="J79" s="18">
        <v>278667.89</v>
      </c>
      <c r="K79" s="18">
        <v>0</v>
      </c>
      <c r="L79" s="18">
        <v>659006.99</v>
      </c>
      <c r="M79" s="18">
        <v>189071.76</v>
      </c>
      <c r="N79" s="18">
        <v>0</v>
      </c>
      <c r="O79" s="18">
        <v>0</v>
      </c>
      <c r="P79" s="18">
        <v>383174.42</v>
      </c>
      <c r="Q79" s="18">
        <v>93913.75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273024.96000000002</v>
      </c>
      <c r="AA79" s="18">
        <v>175077</v>
      </c>
    </row>
    <row r="80" spans="1:27" x14ac:dyDescent="0.25">
      <c r="A80" s="1" t="s">
        <v>156</v>
      </c>
      <c r="B80" s="1" t="s">
        <v>465</v>
      </c>
      <c r="C80" s="18">
        <v>15565808.109999999</v>
      </c>
      <c r="D80" s="18">
        <v>14163742.84</v>
      </c>
      <c r="E80" s="18">
        <v>-38983.99</v>
      </c>
      <c r="F80" s="18">
        <v>7751264.3200000003</v>
      </c>
      <c r="G80" s="18">
        <v>579752.34</v>
      </c>
      <c r="H80" s="18">
        <v>623761</v>
      </c>
      <c r="I80" s="18">
        <v>702514.95</v>
      </c>
      <c r="J80" s="18">
        <v>790396.59</v>
      </c>
      <c r="K80" s="18">
        <v>48007.99</v>
      </c>
      <c r="L80" s="18">
        <v>1272024.58</v>
      </c>
      <c r="M80" s="18">
        <v>984405.74</v>
      </c>
      <c r="N80" s="18">
        <v>63697.440000000002</v>
      </c>
      <c r="O80" s="18">
        <v>0</v>
      </c>
      <c r="P80" s="18">
        <v>904491.72</v>
      </c>
      <c r="Q80" s="18">
        <v>443426.17</v>
      </c>
      <c r="R80" s="18">
        <v>0</v>
      </c>
      <c r="S80" s="18">
        <v>0</v>
      </c>
      <c r="T80" s="18">
        <v>23622.59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609289.68000000005</v>
      </c>
      <c r="AA80" s="18">
        <v>769153</v>
      </c>
    </row>
    <row r="81" spans="1:27" x14ac:dyDescent="0.25">
      <c r="A81" s="1" t="s">
        <v>158</v>
      </c>
      <c r="B81" s="1" t="s">
        <v>466</v>
      </c>
      <c r="C81" s="18">
        <v>6339442.3700000001</v>
      </c>
      <c r="D81" s="18">
        <v>6030874.1600000001</v>
      </c>
      <c r="E81" s="18">
        <v>1283.81</v>
      </c>
      <c r="F81" s="18">
        <v>3631517.99</v>
      </c>
      <c r="G81" s="18">
        <v>197350.61</v>
      </c>
      <c r="H81" s="18">
        <v>337845.36</v>
      </c>
      <c r="I81" s="18">
        <v>403313.29</v>
      </c>
      <c r="J81" s="18">
        <v>306214.42</v>
      </c>
      <c r="K81" s="18">
        <v>0</v>
      </c>
      <c r="L81" s="18">
        <v>482724.02</v>
      </c>
      <c r="M81" s="18">
        <v>170853.51</v>
      </c>
      <c r="N81" s="18">
        <v>73370.09</v>
      </c>
      <c r="O81" s="18">
        <v>0</v>
      </c>
      <c r="P81" s="18">
        <v>322480.36</v>
      </c>
      <c r="Q81" s="18">
        <v>105204.51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3710.56</v>
      </c>
      <c r="Y81" s="18">
        <v>0</v>
      </c>
      <c r="Z81" s="18">
        <v>290110</v>
      </c>
      <c r="AA81" s="18">
        <v>14747.65</v>
      </c>
    </row>
    <row r="82" spans="1:27" x14ac:dyDescent="0.25">
      <c r="A82" s="1" t="s">
        <v>160</v>
      </c>
      <c r="B82" s="1" t="s">
        <v>467</v>
      </c>
      <c r="C82" s="18">
        <v>45060432.210000001</v>
      </c>
      <c r="D82" s="18">
        <v>39045612.460000001</v>
      </c>
      <c r="E82" s="18">
        <v>-84272.45</v>
      </c>
      <c r="F82" s="18">
        <v>22460270.940000001</v>
      </c>
      <c r="G82" s="18">
        <v>1633270.03</v>
      </c>
      <c r="H82" s="18">
        <v>1309623.82</v>
      </c>
      <c r="I82" s="18">
        <v>2108908.13</v>
      </c>
      <c r="J82" s="18">
        <v>1928448.41</v>
      </c>
      <c r="K82" s="18">
        <v>301024.08</v>
      </c>
      <c r="L82" s="18">
        <v>3607932.56</v>
      </c>
      <c r="M82" s="18">
        <v>2056483.38</v>
      </c>
      <c r="N82" s="18">
        <v>607708.35</v>
      </c>
      <c r="O82" s="18">
        <v>0</v>
      </c>
      <c r="P82" s="18">
        <v>2577314.17</v>
      </c>
      <c r="Q82" s="18">
        <v>454628.59</v>
      </c>
      <c r="R82" s="18">
        <v>0</v>
      </c>
      <c r="S82" s="18">
        <v>9</v>
      </c>
      <c r="T82" s="18">
        <v>0</v>
      </c>
      <c r="U82" s="18">
        <v>0</v>
      </c>
      <c r="V82" s="18">
        <v>0</v>
      </c>
      <c r="W82" s="18">
        <v>0</v>
      </c>
      <c r="X82" s="18">
        <v>-10568.86</v>
      </c>
      <c r="Y82" s="18">
        <v>0</v>
      </c>
      <c r="Z82" s="18">
        <v>1849019.25</v>
      </c>
      <c r="AA82" s="18">
        <v>4176360.36</v>
      </c>
    </row>
    <row r="83" spans="1:27" x14ac:dyDescent="0.25">
      <c r="A83" s="1" t="s">
        <v>162</v>
      </c>
      <c r="B83" s="1" t="s">
        <v>468</v>
      </c>
      <c r="C83" s="18">
        <v>12547967.32</v>
      </c>
      <c r="D83" s="18">
        <v>12007853.65</v>
      </c>
      <c r="E83" s="18">
        <v>0</v>
      </c>
      <c r="F83" s="18">
        <v>6422145.0999999996</v>
      </c>
      <c r="G83" s="18">
        <v>410523.26</v>
      </c>
      <c r="H83" s="18">
        <v>459678.68</v>
      </c>
      <c r="I83" s="18">
        <v>982245.6</v>
      </c>
      <c r="J83" s="18">
        <v>566280.07999999996</v>
      </c>
      <c r="K83" s="18">
        <v>82233.899999999994</v>
      </c>
      <c r="L83" s="18">
        <v>986660.64</v>
      </c>
      <c r="M83" s="18">
        <v>785147.76</v>
      </c>
      <c r="N83" s="18">
        <v>107330.51</v>
      </c>
      <c r="O83" s="18">
        <v>0</v>
      </c>
      <c r="P83" s="18">
        <v>1001707.57</v>
      </c>
      <c r="Q83" s="18">
        <v>203900.55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30365.63</v>
      </c>
      <c r="Y83" s="18">
        <v>0</v>
      </c>
      <c r="Z83" s="18">
        <v>550270.51</v>
      </c>
      <c r="AA83" s="18">
        <v>-40522.47</v>
      </c>
    </row>
    <row r="84" spans="1:27" x14ac:dyDescent="0.25">
      <c r="A84" s="1" t="s">
        <v>164</v>
      </c>
      <c r="B84" s="1" t="s">
        <v>469</v>
      </c>
      <c r="C84" s="18">
        <v>5365721.8600000003</v>
      </c>
      <c r="D84" s="18">
        <v>5055766.1500000004</v>
      </c>
      <c r="E84" s="18">
        <v>0</v>
      </c>
      <c r="F84" s="18">
        <v>2902909.41</v>
      </c>
      <c r="G84" s="18">
        <v>175942.76</v>
      </c>
      <c r="H84" s="18">
        <v>141204.51999999999</v>
      </c>
      <c r="I84" s="18">
        <v>304808.28999999998</v>
      </c>
      <c r="J84" s="18">
        <v>202304.66</v>
      </c>
      <c r="K84" s="18">
        <v>79748.87</v>
      </c>
      <c r="L84" s="18">
        <v>500038.27</v>
      </c>
      <c r="M84" s="18">
        <v>299519.45</v>
      </c>
      <c r="N84" s="18">
        <v>0</v>
      </c>
      <c r="O84" s="18">
        <v>0</v>
      </c>
      <c r="P84" s="18">
        <v>369134.92</v>
      </c>
      <c r="Q84" s="18">
        <v>80155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45707.75</v>
      </c>
      <c r="Y84" s="18">
        <v>0</v>
      </c>
      <c r="Z84" s="18">
        <v>220714.96</v>
      </c>
      <c r="AA84" s="18">
        <v>43533</v>
      </c>
    </row>
    <row r="85" spans="1:27" x14ac:dyDescent="0.25">
      <c r="A85" s="1" t="s">
        <v>166</v>
      </c>
      <c r="B85" s="1" t="s">
        <v>470</v>
      </c>
      <c r="C85" s="18">
        <v>42565899.759999998</v>
      </c>
      <c r="D85" s="18">
        <v>40089407.869999997</v>
      </c>
      <c r="E85" s="18">
        <v>0</v>
      </c>
      <c r="F85" s="18">
        <v>22367037.600000001</v>
      </c>
      <c r="G85" s="18">
        <v>1179278.06</v>
      </c>
      <c r="H85" s="18">
        <v>1468732.43</v>
      </c>
      <c r="I85" s="18">
        <v>1849371.95</v>
      </c>
      <c r="J85" s="18">
        <v>1929847.96</v>
      </c>
      <c r="K85" s="18">
        <v>351689.85</v>
      </c>
      <c r="L85" s="18">
        <v>5185851.2</v>
      </c>
      <c r="M85" s="18">
        <v>2320110.9</v>
      </c>
      <c r="N85" s="18">
        <v>461972.74</v>
      </c>
      <c r="O85" s="18">
        <v>0</v>
      </c>
      <c r="P85" s="18">
        <v>2397364.39</v>
      </c>
      <c r="Q85" s="18">
        <v>578150.79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1858437.89</v>
      </c>
      <c r="AA85" s="18">
        <v>618054</v>
      </c>
    </row>
    <row r="86" spans="1:27" x14ac:dyDescent="0.25">
      <c r="A86" s="1" t="s">
        <v>168</v>
      </c>
      <c r="B86" s="1" t="s">
        <v>471</v>
      </c>
      <c r="C86" s="18">
        <v>16495065.109999999</v>
      </c>
      <c r="D86" s="18">
        <v>15412072.02</v>
      </c>
      <c r="E86" s="18">
        <v>-20440.650000000001</v>
      </c>
      <c r="F86" s="18">
        <v>8179323.29</v>
      </c>
      <c r="G86" s="18">
        <v>768836.63</v>
      </c>
      <c r="H86" s="18">
        <v>743708.45</v>
      </c>
      <c r="I86" s="18">
        <v>499291.18</v>
      </c>
      <c r="J86" s="18">
        <v>489810.37</v>
      </c>
      <c r="K86" s="18">
        <v>122961.72</v>
      </c>
      <c r="L86" s="18">
        <v>1424792.94</v>
      </c>
      <c r="M86" s="18">
        <v>1369170.74</v>
      </c>
      <c r="N86" s="18">
        <v>215718.26</v>
      </c>
      <c r="O86" s="18">
        <v>0</v>
      </c>
      <c r="P86" s="18">
        <v>1154051.0900000001</v>
      </c>
      <c r="Q86" s="18">
        <v>444407.35</v>
      </c>
      <c r="R86" s="18">
        <v>0</v>
      </c>
      <c r="S86" s="18">
        <v>0</v>
      </c>
      <c r="T86" s="18">
        <v>261546.29</v>
      </c>
      <c r="U86" s="18">
        <v>0</v>
      </c>
      <c r="V86" s="18">
        <v>184447.07</v>
      </c>
      <c r="W86" s="18">
        <v>22725</v>
      </c>
      <c r="X86" s="18">
        <v>0</v>
      </c>
      <c r="Y86" s="18">
        <v>0</v>
      </c>
      <c r="Z86" s="18">
        <v>450680.25</v>
      </c>
      <c r="AA86" s="18">
        <v>163594.48000000001</v>
      </c>
    </row>
    <row r="87" spans="1:27" x14ac:dyDescent="0.25">
      <c r="A87" s="1" t="s">
        <v>170</v>
      </c>
      <c r="B87" s="1" t="s">
        <v>472</v>
      </c>
      <c r="C87" s="18">
        <v>2660709.9900000002</v>
      </c>
      <c r="D87" s="18">
        <v>2443178.27</v>
      </c>
      <c r="E87" s="18">
        <v>0</v>
      </c>
      <c r="F87" s="18">
        <v>1430605.24</v>
      </c>
      <c r="G87" s="18">
        <v>38183.14</v>
      </c>
      <c r="H87" s="18">
        <v>118925.04</v>
      </c>
      <c r="I87" s="18">
        <v>208351.34</v>
      </c>
      <c r="J87" s="18">
        <v>121636.63</v>
      </c>
      <c r="K87" s="18">
        <v>18205.080000000002</v>
      </c>
      <c r="L87" s="18">
        <v>225607.72</v>
      </c>
      <c r="M87" s="18">
        <v>75008.84</v>
      </c>
      <c r="N87" s="18">
        <v>0</v>
      </c>
      <c r="O87" s="18">
        <v>0</v>
      </c>
      <c r="P87" s="18">
        <v>157142.06</v>
      </c>
      <c r="Q87" s="18">
        <v>49513.18</v>
      </c>
      <c r="R87" s="18">
        <v>0</v>
      </c>
      <c r="S87" s="18">
        <v>0</v>
      </c>
      <c r="T87" s="18">
        <v>35140.32</v>
      </c>
      <c r="U87" s="18">
        <v>0</v>
      </c>
      <c r="V87" s="18">
        <v>3869.65</v>
      </c>
      <c r="W87" s="18">
        <v>0</v>
      </c>
      <c r="X87" s="18">
        <v>0</v>
      </c>
      <c r="Y87" s="18">
        <v>0</v>
      </c>
      <c r="Z87" s="18">
        <v>156964.75</v>
      </c>
      <c r="AA87" s="18">
        <v>21557</v>
      </c>
    </row>
    <row r="88" spans="1:27" x14ac:dyDescent="0.25">
      <c r="A88" s="1" t="s">
        <v>172</v>
      </c>
      <c r="B88" s="1" t="s">
        <v>473</v>
      </c>
      <c r="C88" s="18">
        <v>662021960.29999995</v>
      </c>
      <c r="D88" s="18">
        <v>630850680.60000002</v>
      </c>
      <c r="E88" s="18">
        <v>0</v>
      </c>
      <c r="F88" s="18">
        <v>338214374.62</v>
      </c>
      <c r="G88" s="18">
        <v>20550114.07</v>
      </c>
      <c r="H88" s="18">
        <v>37932573.799999997</v>
      </c>
      <c r="I88" s="18">
        <v>25592251.170000002</v>
      </c>
      <c r="J88" s="18">
        <v>42886452.75</v>
      </c>
      <c r="K88" s="18">
        <v>10286808.310000001</v>
      </c>
      <c r="L88" s="18">
        <v>58785535.780000001</v>
      </c>
      <c r="M88" s="18">
        <v>37304757.810000002</v>
      </c>
      <c r="N88" s="18">
        <v>41481926.670000002</v>
      </c>
      <c r="O88" s="18">
        <v>583311.27</v>
      </c>
      <c r="P88" s="18">
        <v>17232574.350000001</v>
      </c>
      <c r="Q88" s="18">
        <v>0</v>
      </c>
      <c r="R88" s="18">
        <v>0</v>
      </c>
      <c r="S88" s="18">
        <v>0</v>
      </c>
      <c r="T88" s="18">
        <v>-13330</v>
      </c>
      <c r="U88" s="18">
        <v>0</v>
      </c>
      <c r="V88" s="18">
        <v>0</v>
      </c>
      <c r="W88" s="18">
        <v>0</v>
      </c>
      <c r="X88" s="18">
        <v>5346742.87</v>
      </c>
      <c r="Y88" s="18">
        <v>0</v>
      </c>
      <c r="Z88" s="18">
        <v>25837866.829999998</v>
      </c>
      <c r="AA88" s="18">
        <v>0</v>
      </c>
    </row>
    <row r="89" spans="1:27" x14ac:dyDescent="0.25">
      <c r="A89" s="1" t="s">
        <v>174</v>
      </c>
      <c r="B89" s="1" t="s">
        <v>474</v>
      </c>
      <c r="C89" s="18">
        <v>4165084.62</v>
      </c>
      <c r="D89" s="18">
        <v>3919391.66</v>
      </c>
      <c r="E89" s="18">
        <v>0</v>
      </c>
      <c r="F89" s="18">
        <v>2175852.75</v>
      </c>
      <c r="G89" s="18">
        <v>102176.89</v>
      </c>
      <c r="H89" s="18">
        <v>238437.56</v>
      </c>
      <c r="I89" s="18">
        <v>387859.32</v>
      </c>
      <c r="J89" s="18">
        <v>168609.19</v>
      </c>
      <c r="K89" s="18">
        <v>500</v>
      </c>
      <c r="L89" s="18">
        <v>382612.85</v>
      </c>
      <c r="M89" s="18">
        <v>192340.93</v>
      </c>
      <c r="N89" s="18">
        <v>0</v>
      </c>
      <c r="O89" s="18">
        <v>0</v>
      </c>
      <c r="P89" s="18">
        <v>191810.63</v>
      </c>
      <c r="Q89" s="18">
        <v>79191.539999999994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86703.039999999994</v>
      </c>
      <c r="Y89" s="18">
        <v>0</v>
      </c>
      <c r="Z89" s="18">
        <v>129831.92</v>
      </c>
      <c r="AA89" s="18">
        <v>29158</v>
      </c>
    </row>
    <row r="90" spans="1:27" x14ac:dyDescent="0.25">
      <c r="A90" s="1" t="s">
        <v>176</v>
      </c>
      <c r="B90" s="1" t="s">
        <v>475</v>
      </c>
      <c r="C90" s="18">
        <v>38711650.509999998</v>
      </c>
      <c r="D90" s="18">
        <v>35807742.829999998</v>
      </c>
      <c r="E90" s="18">
        <v>0</v>
      </c>
      <c r="F90" s="18">
        <v>20568074.93</v>
      </c>
      <c r="G90" s="18">
        <v>1227742.81</v>
      </c>
      <c r="H90" s="18">
        <v>2281971.79</v>
      </c>
      <c r="I90" s="18">
        <v>252506.71</v>
      </c>
      <c r="J90" s="18">
        <v>1797089.68</v>
      </c>
      <c r="K90" s="18">
        <v>606039.85</v>
      </c>
      <c r="L90" s="18">
        <v>3284220.69</v>
      </c>
      <c r="M90" s="18">
        <v>2809372</v>
      </c>
      <c r="N90" s="18">
        <v>495653.71</v>
      </c>
      <c r="O90" s="18">
        <v>0</v>
      </c>
      <c r="P90" s="18">
        <v>1803545.9</v>
      </c>
      <c r="Q90" s="18">
        <v>681524.76</v>
      </c>
      <c r="R90" s="18">
        <v>0</v>
      </c>
      <c r="S90" s="18">
        <v>1816.64</v>
      </c>
      <c r="T90" s="18">
        <v>15331.44</v>
      </c>
      <c r="U90" s="18">
        <v>0</v>
      </c>
      <c r="V90" s="18">
        <v>0</v>
      </c>
      <c r="W90" s="18">
        <v>74491.59</v>
      </c>
      <c r="X90" s="18">
        <v>294014.3</v>
      </c>
      <c r="Y90" s="18">
        <v>0</v>
      </c>
      <c r="Z90" s="18">
        <v>2442494.71</v>
      </c>
      <c r="AA90" s="18">
        <v>75759</v>
      </c>
    </row>
    <row r="91" spans="1:27" x14ac:dyDescent="0.25">
      <c r="A91" s="1" t="s">
        <v>178</v>
      </c>
      <c r="B91" s="1" t="s">
        <v>476</v>
      </c>
      <c r="C91" s="18">
        <v>24512613.100000001</v>
      </c>
      <c r="D91" s="18">
        <v>21988040.609999999</v>
      </c>
      <c r="E91" s="18">
        <v>0</v>
      </c>
      <c r="F91" s="18">
        <v>13357773.68</v>
      </c>
      <c r="G91" s="18">
        <v>449417.77</v>
      </c>
      <c r="H91" s="18">
        <v>518661.46</v>
      </c>
      <c r="I91" s="18">
        <v>381791.39</v>
      </c>
      <c r="J91" s="18">
        <v>709560.94</v>
      </c>
      <c r="K91" s="18">
        <v>273967.88</v>
      </c>
      <c r="L91" s="18">
        <v>2080240.4</v>
      </c>
      <c r="M91" s="18">
        <v>1569594.24</v>
      </c>
      <c r="N91" s="18">
        <v>510542.88</v>
      </c>
      <c r="O91" s="18">
        <v>0</v>
      </c>
      <c r="P91" s="18">
        <v>1489408.31</v>
      </c>
      <c r="Q91" s="18">
        <v>647081.66</v>
      </c>
      <c r="R91" s="18">
        <v>0</v>
      </c>
      <c r="S91" s="18">
        <v>0</v>
      </c>
      <c r="T91" s="18">
        <v>60147.360000000001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970528</v>
      </c>
      <c r="AA91" s="18">
        <v>1493897.13</v>
      </c>
    </row>
    <row r="92" spans="1:27" x14ac:dyDescent="0.25">
      <c r="A92" s="1" t="s">
        <v>180</v>
      </c>
      <c r="B92" s="1" t="s">
        <v>477</v>
      </c>
      <c r="C92" s="18">
        <v>77770057.719999999</v>
      </c>
      <c r="D92" s="18">
        <v>62053217.090000004</v>
      </c>
      <c r="E92" s="18">
        <v>-58805.88</v>
      </c>
      <c r="F92" s="18">
        <v>35423237.93</v>
      </c>
      <c r="G92" s="18">
        <v>3122967.94</v>
      </c>
      <c r="H92" s="18">
        <v>2082838.37</v>
      </c>
      <c r="I92" s="18">
        <v>1804667.3</v>
      </c>
      <c r="J92" s="18">
        <v>2910276.33</v>
      </c>
      <c r="K92" s="18">
        <v>404063.45</v>
      </c>
      <c r="L92" s="18">
        <v>7412699.5599999996</v>
      </c>
      <c r="M92" s="18">
        <v>4827339.58</v>
      </c>
      <c r="N92" s="18">
        <v>632900.43999999994</v>
      </c>
      <c r="O92" s="18">
        <v>0</v>
      </c>
      <c r="P92" s="18">
        <v>3153005.22</v>
      </c>
      <c r="Q92" s="18">
        <v>279220.96999999997</v>
      </c>
      <c r="R92" s="18">
        <v>0</v>
      </c>
      <c r="S92" s="18">
        <v>0</v>
      </c>
      <c r="T92" s="18">
        <v>2753214.39</v>
      </c>
      <c r="U92" s="18">
        <v>0</v>
      </c>
      <c r="V92" s="18">
        <v>815794.72</v>
      </c>
      <c r="W92" s="18">
        <v>0</v>
      </c>
      <c r="X92" s="18">
        <v>0</v>
      </c>
      <c r="Y92" s="18">
        <v>0</v>
      </c>
      <c r="Z92" s="18">
        <v>5999802.4000000004</v>
      </c>
      <c r="AA92" s="18">
        <v>6148029.1200000001</v>
      </c>
    </row>
    <row r="93" spans="1:27" x14ac:dyDescent="0.25">
      <c r="A93" s="1" t="s">
        <v>182</v>
      </c>
      <c r="B93" s="1" t="s">
        <v>478</v>
      </c>
      <c r="C93" s="18">
        <v>20498582.93</v>
      </c>
      <c r="D93" s="18">
        <v>18595100.710000001</v>
      </c>
      <c r="E93" s="18">
        <v>0</v>
      </c>
      <c r="F93" s="18">
        <v>11079417.710000001</v>
      </c>
      <c r="G93" s="18">
        <v>395713.7</v>
      </c>
      <c r="H93" s="18">
        <v>613080.64</v>
      </c>
      <c r="I93" s="18">
        <v>776103.19</v>
      </c>
      <c r="J93" s="18">
        <v>823536.1</v>
      </c>
      <c r="K93" s="18">
        <v>134058.32</v>
      </c>
      <c r="L93" s="18">
        <v>1609954.52</v>
      </c>
      <c r="M93" s="18">
        <v>1290913.93</v>
      </c>
      <c r="N93" s="18">
        <v>91693.07</v>
      </c>
      <c r="O93" s="18">
        <v>0</v>
      </c>
      <c r="P93" s="18">
        <v>1208940.42</v>
      </c>
      <c r="Q93" s="18">
        <v>571689.11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361961.2</v>
      </c>
      <c r="AA93" s="18">
        <v>1541521.02</v>
      </c>
    </row>
    <row r="94" spans="1:27" x14ac:dyDescent="0.25">
      <c r="A94" s="1" t="s">
        <v>184</v>
      </c>
      <c r="B94" s="1" t="s">
        <v>479</v>
      </c>
      <c r="C94" s="18">
        <v>33333024.73</v>
      </c>
      <c r="D94" s="18">
        <v>28656333.039999999</v>
      </c>
      <c r="E94" s="18">
        <v>-97187.54</v>
      </c>
      <c r="F94" s="18">
        <v>16573086.789999999</v>
      </c>
      <c r="G94" s="18">
        <v>1014011.96</v>
      </c>
      <c r="H94" s="18">
        <v>835517.14</v>
      </c>
      <c r="I94" s="18">
        <v>1136947.24</v>
      </c>
      <c r="J94" s="18">
        <v>1101829.8700000001</v>
      </c>
      <c r="K94" s="18">
        <v>255932.86</v>
      </c>
      <c r="L94" s="18">
        <v>2817644.12</v>
      </c>
      <c r="M94" s="18">
        <v>1835380.12</v>
      </c>
      <c r="N94" s="18">
        <v>192119.46</v>
      </c>
      <c r="O94" s="18">
        <v>0</v>
      </c>
      <c r="P94" s="18">
        <v>2124293.1200000001</v>
      </c>
      <c r="Q94" s="18">
        <v>769570.36</v>
      </c>
      <c r="R94" s="18">
        <v>0</v>
      </c>
      <c r="S94" s="18">
        <v>0</v>
      </c>
      <c r="T94" s="18">
        <v>0</v>
      </c>
      <c r="U94" s="18">
        <v>2574.38</v>
      </c>
      <c r="V94" s="18">
        <v>0</v>
      </c>
      <c r="W94" s="18">
        <v>0</v>
      </c>
      <c r="X94" s="18">
        <v>204094.59</v>
      </c>
      <c r="Y94" s="18">
        <v>0</v>
      </c>
      <c r="Z94" s="18">
        <v>1083560.6299999999</v>
      </c>
      <c r="AA94" s="18">
        <v>3386462.09</v>
      </c>
    </row>
    <row r="95" spans="1:27" x14ac:dyDescent="0.25">
      <c r="A95" s="1" t="s">
        <v>186</v>
      </c>
      <c r="B95" s="1" t="s">
        <v>480</v>
      </c>
      <c r="C95" s="18">
        <v>14290529.24</v>
      </c>
      <c r="D95" s="18">
        <v>13159128.85</v>
      </c>
      <c r="E95" s="18">
        <v>0</v>
      </c>
      <c r="F95" s="18">
        <v>7668947.4299999997</v>
      </c>
      <c r="G95" s="18">
        <v>738374.77</v>
      </c>
      <c r="H95" s="18">
        <v>563021.54</v>
      </c>
      <c r="I95" s="18">
        <v>513164.19</v>
      </c>
      <c r="J95" s="18">
        <v>624866.23</v>
      </c>
      <c r="K95" s="18">
        <v>93341.6</v>
      </c>
      <c r="L95" s="18">
        <v>996386.23</v>
      </c>
      <c r="M95" s="18">
        <v>795168.08</v>
      </c>
      <c r="N95" s="18">
        <v>106084.63</v>
      </c>
      <c r="O95" s="18">
        <v>0</v>
      </c>
      <c r="P95" s="18">
        <v>924867</v>
      </c>
      <c r="Q95" s="18">
        <v>134907.15</v>
      </c>
      <c r="R95" s="18">
        <v>0</v>
      </c>
      <c r="S95" s="18">
        <v>240251</v>
      </c>
      <c r="T95" s="18">
        <v>1700</v>
      </c>
      <c r="U95" s="18">
        <v>0</v>
      </c>
      <c r="V95" s="18">
        <v>0</v>
      </c>
      <c r="W95" s="18">
        <v>278368.83</v>
      </c>
      <c r="X95" s="18">
        <v>49947.82</v>
      </c>
      <c r="Y95" s="18">
        <v>0</v>
      </c>
      <c r="Z95" s="18">
        <v>516273.89</v>
      </c>
      <c r="AA95" s="18">
        <v>44858.85</v>
      </c>
    </row>
    <row r="96" spans="1:27" x14ac:dyDescent="0.25">
      <c r="A96" s="1" t="s">
        <v>188</v>
      </c>
      <c r="B96" s="1" t="s">
        <v>481</v>
      </c>
      <c r="C96" s="18">
        <v>48851780.670000002</v>
      </c>
      <c r="D96" s="18">
        <v>45596866.100000001</v>
      </c>
      <c r="E96" s="18">
        <v>-33664.51</v>
      </c>
      <c r="F96" s="18">
        <v>26051071.890000001</v>
      </c>
      <c r="G96" s="18">
        <v>2052718.57</v>
      </c>
      <c r="H96" s="18">
        <v>2332568.83</v>
      </c>
      <c r="I96" s="18">
        <v>1256661.92</v>
      </c>
      <c r="J96" s="18">
        <v>1623120.03</v>
      </c>
      <c r="K96" s="18">
        <v>490870.75</v>
      </c>
      <c r="L96" s="18">
        <v>4574864.4800000004</v>
      </c>
      <c r="M96" s="18">
        <v>2820055.18</v>
      </c>
      <c r="N96" s="18">
        <v>622396.46</v>
      </c>
      <c r="O96" s="18">
        <v>0</v>
      </c>
      <c r="P96" s="18">
        <v>2886588.24</v>
      </c>
      <c r="Q96" s="18">
        <v>885949.75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6710</v>
      </c>
      <c r="Y96" s="18">
        <v>0</v>
      </c>
      <c r="Z96" s="18">
        <v>2195405.31</v>
      </c>
      <c r="AA96" s="18">
        <v>1052799.26</v>
      </c>
    </row>
    <row r="97" spans="1:27" x14ac:dyDescent="0.25">
      <c r="A97" s="1" t="s">
        <v>190</v>
      </c>
      <c r="B97" s="1" t="s">
        <v>482</v>
      </c>
      <c r="C97" s="18">
        <v>17886857.100000001</v>
      </c>
      <c r="D97" s="18">
        <v>16285656.16</v>
      </c>
      <c r="E97" s="18">
        <v>-51464.74</v>
      </c>
      <c r="F97" s="18">
        <v>9686277.5700000003</v>
      </c>
      <c r="G97" s="18">
        <v>309402.46999999997</v>
      </c>
      <c r="H97" s="18">
        <v>891715.45</v>
      </c>
      <c r="I97" s="18">
        <v>460550.26</v>
      </c>
      <c r="J97" s="18">
        <v>562400.64</v>
      </c>
      <c r="K97" s="18">
        <v>170034.54</v>
      </c>
      <c r="L97" s="18">
        <v>1684336.12</v>
      </c>
      <c r="M97" s="18">
        <v>1109218.3799999999</v>
      </c>
      <c r="N97" s="18">
        <v>0</v>
      </c>
      <c r="O97" s="18">
        <v>0</v>
      </c>
      <c r="P97" s="18">
        <v>1040993.4</v>
      </c>
      <c r="Q97" s="18">
        <v>370727.33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115142.77</v>
      </c>
      <c r="X97" s="18">
        <v>40349.379999999997</v>
      </c>
      <c r="Y97" s="18">
        <v>0</v>
      </c>
      <c r="Z97" s="18">
        <v>0</v>
      </c>
      <c r="AA97" s="18">
        <v>1445708.79</v>
      </c>
    </row>
    <row r="98" spans="1:27" x14ac:dyDescent="0.25">
      <c r="A98" s="1" t="s">
        <v>192</v>
      </c>
      <c r="B98" s="1" t="s">
        <v>483</v>
      </c>
      <c r="C98" s="18">
        <v>8691508.0700000003</v>
      </c>
      <c r="D98" s="18">
        <v>8151174.0300000003</v>
      </c>
      <c r="E98" s="18">
        <v>0</v>
      </c>
      <c r="F98" s="18">
        <v>4333053.55</v>
      </c>
      <c r="G98" s="18">
        <v>327053.76</v>
      </c>
      <c r="H98" s="18">
        <v>574761.35</v>
      </c>
      <c r="I98" s="18">
        <v>309367.48</v>
      </c>
      <c r="J98" s="18">
        <v>412928.96</v>
      </c>
      <c r="K98" s="18">
        <v>79966.8</v>
      </c>
      <c r="L98" s="18">
        <v>866026.37</v>
      </c>
      <c r="M98" s="18">
        <v>414601.93</v>
      </c>
      <c r="N98" s="18">
        <v>79795.86</v>
      </c>
      <c r="O98" s="18">
        <v>0</v>
      </c>
      <c r="P98" s="18">
        <v>573439.42000000004</v>
      </c>
      <c r="Q98" s="18">
        <v>180178.55</v>
      </c>
      <c r="R98" s="18">
        <v>0</v>
      </c>
      <c r="S98" s="18">
        <v>57012</v>
      </c>
      <c r="T98" s="18">
        <v>0</v>
      </c>
      <c r="U98" s="18">
        <v>0</v>
      </c>
      <c r="V98" s="18">
        <v>0</v>
      </c>
      <c r="W98" s="18">
        <v>0</v>
      </c>
      <c r="X98" s="18">
        <v>6757.04</v>
      </c>
      <c r="Y98" s="18">
        <v>0</v>
      </c>
      <c r="Z98" s="18">
        <v>216475</v>
      </c>
      <c r="AA98" s="18">
        <v>260090</v>
      </c>
    </row>
    <row r="99" spans="1:27" x14ac:dyDescent="0.25">
      <c r="A99" s="1" t="s">
        <v>194</v>
      </c>
      <c r="B99" s="1" t="s">
        <v>484</v>
      </c>
      <c r="C99" s="18">
        <v>15337664.6</v>
      </c>
      <c r="D99" s="18">
        <v>14572223.01</v>
      </c>
      <c r="E99" s="18">
        <v>0</v>
      </c>
      <c r="F99" s="18">
        <v>7811590.3700000001</v>
      </c>
      <c r="G99" s="18">
        <v>671499.26</v>
      </c>
      <c r="H99" s="18">
        <v>763562.63</v>
      </c>
      <c r="I99" s="18">
        <v>435764.89</v>
      </c>
      <c r="J99" s="18">
        <v>777918.91</v>
      </c>
      <c r="K99" s="18">
        <v>182191.84</v>
      </c>
      <c r="L99" s="18">
        <v>1231031.04</v>
      </c>
      <c r="M99" s="18">
        <v>1272699.81</v>
      </c>
      <c r="N99" s="18">
        <v>186051.54</v>
      </c>
      <c r="O99" s="18">
        <v>0</v>
      </c>
      <c r="P99" s="18">
        <v>891488.92</v>
      </c>
      <c r="Q99" s="18">
        <v>348423.8</v>
      </c>
      <c r="R99" s="18">
        <v>0</v>
      </c>
      <c r="S99" s="18">
        <v>0</v>
      </c>
      <c r="T99" s="18">
        <v>0</v>
      </c>
      <c r="U99" s="18">
        <v>0</v>
      </c>
      <c r="V99" s="18">
        <v>80956.81</v>
      </c>
      <c r="W99" s="18">
        <v>0</v>
      </c>
      <c r="X99" s="18">
        <v>0</v>
      </c>
      <c r="Y99" s="18">
        <v>0</v>
      </c>
      <c r="Z99" s="18">
        <v>580173.78</v>
      </c>
      <c r="AA99" s="18">
        <v>104311</v>
      </c>
    </row>
    <row r="100" spans="1:27" x14ac:dyDescent="0.25">
      <c r="A100" s="1" t="s">
        <v>196</v>
      </c>
      <c r="B100" s="1" t="s">
        <v>485</v>
      </c>
      <c r="C100" s="18">
        <v>24655359.399999999</v>
      </c>
      <c r="D100" s="18">
        <v>23709920.059999999</v>
      </c>
      <c r="E100" s="18">
        <v>0</v>
      </c>
      <c r="F100" s="18">
        <v>13370926.5</v>
      </c>
      <c r="G100" s="18">
        <v>1107962.02</v>
      </c>
      <c r="H100" s="18">
        <v>1358483.49</v>
      </c>
      <c r="I100" s="18">
        <v>665693.89</v>
      </c>
      <c r="J100" s="18">
        <v>966222.17</v>
      </c>
      <c r="K100" s="18">
        <v>378778.64</v>
      </c>
      <c r="L100" s="18">
        <v>2043534.41</v>
      </c>
      <c r="M100" s="18">
        <v>1553718.02</v>
      </c>
      <c r="N100" s="18">
        <v>539524.14</v>
      </c>
      <c r="O100" s="18">
        <v>0</v>
      </c>
      <c r="P100" s="18">
        <v>1265921.03</v>
      </c>
      <c r="Q100" s="18">
        <v>459155.75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29032.5</v>
      </c>
      <c r="X100" s="18">
        <v>83501.009999999995</v>
      </c>
      <c r="Y100" s="18">
        <v>0</v>
      </c>
      <c r="Z100" s="18">
        <v>376011.83</v>
      </c>
      <c r="AA100" s="18">
        <v>456894</v>
      </c>
    </row>
    <row r="101" spans="1:27" x14ac:dyDescent="0.25">
      <c r="A101" s="1" t="s">
        <v>198</v>
      </c>
      <c r="B101" s="1" t="s">
        <v>486</v>
      </c>
      <c r="C101" s="18">
        <v>15802011.73</v>
      </c>
      <c r="D101" s="18">
        <v>14667111.02</v>
      </c>
      <c r="E101" s="18">
        <v>0</v>
      </c>
      <c r="F101" s="18">
        <v>8437622.2400000002</v>
      </c>
      <c r="G101" s="18">
        <v>550625.43000000005</v>
      </c>
      <c r="H101" s="18">
        <v>243391</v>
      </c>
      <c r="I101" s="18">
        <v>698298</v>
      </c>
      <c r="J101" s="18">
        <v>935168.88</v>
      </c>
      <c r="K101" s="18">
        <v>94454.5</v>
      </c>
      <c r="L101" s="18">
        <v>1198073.32</v>
      </c>
      <c r="M101" s="18">
        <v>1131463.46</v>
      </c>
      <c r="N101" s="18">
        <v>82350.759999999995</v>
      </c>
      <c r="O101" s="18">
        <v>0</v>
      </c>
      <c r="P101" s="18">
        <v>1049598.43</v>
      </c>
      <c r="Q101" s="18">
        <v>246065</v>
      </c>
      <c r="R101" s="18">
        <v>0</v>
      </c>
      <c r="S101" s="18">
        <v>0</v>
      </c>
      <c r="T101" s="18">
        <v>118535</v>
      </c>
      <c r="U101" s="18">
        <v>0</v>
      </c>
      <c r="V101" s="18">
        <v>0</v>
      </c>
      <c r="W101" s="18">
        <v>0</v>
      </c>
      <c r="X101" s="18">
        <v>3347.54</v>
      </c>
      <c r="Y101" s="18">
        <v>0</v>
      </c>
      <c r="Z101" s="18">
        <v>648936.17000000004</v>
      </c>
      <c r="AA101" s="18">
        <v>364082</v>
      </c>
    </row>
    <row r="102" spans="1:27" x14ac:dyDescent="0.25">
      <c r="A102" s="1" t="s">
        <v>200</v>
      </c>
      <c r="B102" s="1" t="s">
        <v>487</v>
      </c>
      <c r="C102" s="18">
        <v>24867276.010000002</v>
      </c>
      <c r="D102" s="18">
        <v>23902787.890000001</v>
      </c>
      <c r="E102" s="18">
        <v>0</v>
      </c>
      <c r="F102" s="18">
        <v>15509956.390000001</v>
      </c>
      <c r="G102" s="18">
        <v>464663.03999999998</v>
      </c>
      <c r="H102" s="18">
        <v>808004.39</v>
      </c>
      <c r="I102" s="18">
        <v>701652.35</v>
      </c>
      <c r="J102" s="18">
        <v>878565.77</v>
      </c>
      <c r="K102" s="18">
        <v>61370.92</v>
      </c>
      <c r="L102" s="18">
        <v>1869405.78</v>
      </c>
      <c r="M102" s="18">
        <v>1525440.97</v>
      </c>
      <c r="N102" s="18">
        <v>227759.55</v>
      </c>
      <c r="O102" s="18">
        <v>0</v>
      </c>
      <c r="P102" s="18">
        <v>1437849.71</v>
      </c>
      <c r="Q102" s="18">
        <v>418119.02</v>
      </c>
      <c r="R102" s="18">
        <v>0</v>
      </c>
      <c r="S102" s="18">
        <v>500</v>
      </c>
      <c r="T102" s="18">
        <v>0</v>
      </c>
      <c r="U102" s="18">
        <v>0</v>
      </c>
      <c r="V102" s="18">
        <v>0</v>
      </c>
      <c r="W102" s="18">
        <v>0</v>
      </c>
      <c r="X102" s="18">
        <v>8395</v>
      </c>
      <c r="Y102" s="18">
        <v>0</v>
      </c>
      <c r="Z102" s="18">
        <v>955593.12</v>
      </c>
      <c r="AA102" s="18">
        <v>0</v>
      </c>
    </row>
    <row r="103" spans="1:27" x14ac:dyDescent="0.25">
      <c r="A103" s="1" t="s">
        <v>202</v>
      </c>
      <c r="B103" s="1" t="s">
        <v>488</v>
      </c>
      <c r="C103" s="18">
        <v>8578269.2699999996</v>
      </c>
      <c r="D103" s="18">
        <v>8057566.0800000001</v>
      </c>
      <c r="E103" s="18">
        <v>-15531.42</v>
      </c>
      <c r="F103" s="18">
        <v>4133099.66</v>
      </c>
      <c r="G103" s="18">
        <v>196362.87</v>
      </c>
      <c r="H103" s="18">
        <v>722209.36</v>
      </c>
      <c r="I103" s="18">
        <v>507013.51</v>
      </c>
      <c r="J103" s="18">
        <v>433518.63</v>
      </c>
      <c r="K103" s="18">
        <v>62957.63</v>
      </c>
      <c r="L103" s="18">
        <v>734294.51</v>
      </c>
      <c r="M103" s="18">
        <v>580753.87</v>
      </c>
      <c r="N103" s="18">
        <v>31210</v>
      </c>
      <c r="O103" s="18">
        <v>0</v>
      </c>
      <c r="P103" s="18">
        <v>564101.04</v>
      </c>
      <c r="Q103" s="18">
        <v>92045</v>
      </c>
      <c r="R103" s="18">
        <v>0</v>
      </c>
      <c r="S103" s="18">
        <v>0</v>
      </c>
      <c r="T103" s="18">
        <v>0</v>
      </c>
      <c r="U103" s="18">
        <v>0</v>
      </c>
      <c r="V103" s="18">
        <v>162832.53</v>
      </c>
      <c r="W103" s="18">
        <v>0</v>
      </c>
      <c r="X103" s="18">
        <v>0</v>
      </c>
      <c r="Y103" s="18">
        <v>0</v>
      </c>
      <c r="Z103" s="18">
        <v>302519.24</v>
      </c>
      <c r="AA103" s="18">
        <v>55351.42</v>
      </c>
    </row>
    <row r="104" spans="1:27" x14ac:dyDescent="0.25">
      <c r="A104" s="1" t="s">
        <v>204</v>
      </c>
      <c r="B104" s="1" t="s">
        <v>489</v>
      </c>
      <c r="C104" s="18">
        <v>20168275.890000001</v>
      </c>
      <c r="D104" s="18">
        <v>17194968.579999998</v>
      </c>
      <c r="E104" s="18">
        <v>0</v>
      </c>
      <c r="F104" s="18">
        <v>10160921.689999999</v>
      </c>
      <c r="G104" s="18">
        <v>368725.34</v>
      </c>
      <c r="H104" s="18">
        <v>704569.22</v>
      </c>
      <c r="I104" s="18">
        <v>491088.42</v>
      </c>
      <c r="J104" s="18">
        <v>866231.53</v>
      </c>
      <c r="K104" s="18">
        <v>123226.16</v>
      </c>
      <c r="L104" s="18">
        <v>1682342.37</v>
      </c>
      <c r="M104" s="18">
        <v>1215676.3700000001</v>
      </c>
      <c r="N104" s="18">
        <v>143341.60999999999</v>
      </c>
      <c r="O104" s="18">
        <v>0</v>
      </c>
      <c r="P104" s="18">
        <v>1234202.25</v>
      </c>
      <c r="Q104" s="18">
        <v>204643.62</v>
      </c>
      <c r="R104" s="18">
        <v>0</v>
      </c>
      <c r="S104" s="18">
        <v>39429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973809.87</v>
      </c>
      <c r="AA104" s="18">
        <v>1960068.44</v>
      </c>
    </row>
    <row r="105" spans="1:27" x14ac:dyDescent="0.25">
      <c r="A105" s="1" t="s">
        <v>206</v>
      </c>
      <c r="B105" s="1" t="s">
        <v>490</v>
      </c>
      <c r="C105" s="18">
        <v>6342573.25</v>
      </c>
      <c r="D105" s="18">
        <v>5604311.7599999998</v>
      </c>
      <c r="E105" s="18">
        <v>0</v>
      </c>
      <c r="F105" s="18">
        <v>3442977.41</v>
      </c>
      <c r="G105" s="18">
        <v>191676.98</v>
      </c>
      <c r="H105" s="18">
        <v>181024.65</v>
      </c>
      <c r="I105" s="18">
        <v>351095.66</v>
      </c>
      <c r="J105" s="18">
        <v>308122.49</v>
      </c>
      <c r="K105" s="18">
        <v>63025.599999999999</v>
      </c>
      <c r="L105" s="18">
        <v>485051.82</v>
      </c>
      <c r="M105" s="18">
        <v>23276.26</v>
      </c>
      <c r="N105" s="18">
        <v>159328.53</v>
      </c>
      <c r="O105" s="18">
        <v>0</v>
      </c>
      <c r="P105" s="18">
        <v>328702.87</v>
      </c>
      <c r="Q105" s="18">
        <v>70029.490000000005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267500.52</v>
      </c>
      <c r="AA105" s="18">
        <v>470760.97</v>
      </c>
    </row>
    <row r="106" spans="1:27" x14ac:dyDescent="0.25">
      <c r="A106" s="1" t="s">
        <v>208</v>
      </c>
      <c r="B106" s="1" t="s">
        <v>491</v>
      </c>
      <c r="C106" s="18">
        <v>6261497.0099999998</v>
      </c>
      <c r="D106" s="18">
        <v>5383416.1799999997</v>
      </c>
      <c r="E106" s="18">
        <v>-5343.65</v>
      </c>
      <c r="F106" s="18">
        <v>3167396.89</v>
      </c>
      <c r="G106" s="18">
        <v>210741.03</v>
      </c>
      <c r="H106" s="18">
        <v>326120.45</v>
      </c>
      <c r="I106" s="18">
        <v>307308.90000000002</v>
      </c>
      <c r="J106" s="18">
        <v>337866.19</v>
      </c>
      <c r="K106" s="18">
        <v>50211.72</v>
      </c>
      <c r="L106" s="18">
        <v>360449.13</v>
      </c>
      <c r="M106" s="18">
        <v>225581.19</v>
      </c>
      <c r="N106" s="18">
        <v>0</v>
      </c>
      <c r="O106" s="18">
        <v>0</v>
      </c>
      <c r="P106" s="18">
        <v>325001.84000000003</v>
      </c>
      <c r="Q106" s="18">
        <v>72738.84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55756.24</v>
      </c>
      <c r="X106" s="18">
        <v>133139.03</v>
      </c>
      <c r="Y106" s="18">
        <v>0</v>
      </c>
      <c r="Z106" s="18">
        <v>337107.18</v>
      </c>
      <c r="AA106" s="18">
        <v>352078.38</v>
      </c>
    </row>
    <row r="107" spans="1:27" x14ac:dyDescent="0.25">
      <c r="A107" s="1" t="s">
        <v>210</v>
      </c>
      <c r="B107" s="1" t="s">
        <v>492</v>
      </c>
      <c r="C107" s="18">
        <v>50635676.350000001</v>
      </c>
      <c r="D107" s="18">
        <v>48582669.5</v>
      </c>
      <c r="E107" s="18">
        <v>-116194.56</v>
      </c>
      <c r="F107" s="18">
        <v>29974217.02</v>
      </c>
      <c r="G107" s="18">
        <v>2032066.17</v>
      </c>
      <c r="H107" s="18">
        <v>1691351.29</v>
      </c>
      <c r="I107" s="18">
        <v>1040278.82</v>
      </c>
      <c r="J107" s="18">
        <v>1893599.81</v>
      </c>
      <c r="K107" s="18">
        <v>186233.84</v>
      </c>
      <c r="L107" s="18">
        <v>3955100.23</v>
      </c>
      <c r="M107" s="18">
        <v>3759292.65</v>
      </c>
      <c r="N107" s="18">
        <v>832626.67</v>
      </c>
      <c r="O107" s="18">
        <v>0</v>
      </c>
      <c r="P107" s="18">
        <v>2633465.42</v>
      </c>
      <c r="Q107" s="18">
        <v>584437.57999999996</v>
      </c>
      <c r="R107" s="18">
        <v>0</v>
      </c>
      <c r="S107" s="18">
        <v>0</v>
      </c>
      <c r="T107" s="18">
        <v>26547.57</v>
      </c>
      <c r="U107" s="18">
        <v>37794.800000000003</v>
      </c>
      <c r="V107" s="18">
        <v>0</v>
      </c>
      <c r="W107" s="18">
        <v>107186.79</v>
      </c>
      <c r="X107" s="18">
        <v>87873.03</v>
      </c>
      <c r="Y107" s="18">
        <v>0</v>
      </c>
      <c r="Z107" s="18">
        <v>1522040.66</v>
      </c>
      <c r="AA107" s="18">
        <v>271564</v>
      </c>
    </row>
    <row r="108" spans="1:27" x14ac:dyDescent="0.25">
      <c r="A108" s="1" t="s">
        <v>212</v>
      </c>
      <c r="B108" s="1" t="s">
        <v>493</v>
      </c>
      <c r="C108" s="18">
        <v>18044959.559999999</v>
      </c>
      <c r="D108" s="18">
        <v>16052297.109999999</v>
      </c>
      <c r="E108" s="18">
        <v>-48039.91</v>
      </c>
      <c r="F108" s="18">
        <v>8563850.2200000007</v>
      </c>
      <c r="G108" s="18">
        <v>437212.55</v>
      </c>
      <c r="H108" s="18">
        <v>545542.93999999994</v>
      </c>
      <c r="I108" s="18">
        <v>673544.08</v>
      </c>
      <c r="J108" s="18">
        <v>1044637.2</v>
      </c>
      <c r="K108" s="18">
        <v>168606.74</v>
      </c>
      <c r="L108" s="18">
        <v>1380859.13</v>
      </c>
      <c r="M108" s="18">
        <v>1353394.75</v>
      </c>
      <c r="N108" s="18">
        <v>177028.09</v>
      </c>
      <c r="O108" s="18">
        <v>0</v>
      </c>
      <c r="P108" s="18">
        <v>1236715.44</v>
      </c>
      <c r="Q108" s="18">
        <v>470905.97</v>
      </c>
      <c r="R108" s="18">
        <v>0</v>
      </c>
      <c r="S108" s="18">
        <v>0</v>
      </c>
      <c r="T108" s="18">
        <v>0</v>
      </c>
      <c r="U108" s="18">
        <v>4663.1099999999997</v>
      </c>
      <c r="V108" s="18">
        <v>0</v>
      </c>
      <c r="W108" s="18">
        <v>492550.68</v>
      </c>
      <c r="X108" s="18">
        <v>261660.46</v>
      </c>
      <c r="Y108" s="18">
        <v>0</v>
      </c>
      <c r="Z108" s="18">
        <v>469546.2</v>
      </c>
      <c r="AA108" s="18">
        <v>764242</v>
      </c>
    </row>
    <row r="109" spans="1:27" x14ac:dyDescent="0.25">
      <c r="A109" s="1" t="s">
        <v>214</v>
      </c>
      <c r="B109" s="1" t="s">
        <v>494</v>
      </c>
      <c r="C109" s="18">
        <v>19592585.420000002</v>
      </c>
      <c r="D109" s="18">
        <v>17536601.809999999</v>
      </c>
      <c r="E109" s="18">
        <v>0</v>
      </c>
      <c r="F109" s="18">
        <v>10565361.58</v>
      </c>
      <c r="G109" s="18">
        <v>652268.11</v>
      </c>
      <c r="H109" s="18">
        <v>514246.5</v>
      </c>
      <c r="I109" s="18">
        <v>581835.31000000006</v>
      </c>
      <c r="J109" s="18">
        <v>735616.26</v>
      </c>
      <c r="K109" s="18">
        <v>104143.58</v>
      </c>
      <c r="L109" s="18">
        <v>1410077.58</v>
      </c>
      <c r="M109" s="18">
        <v>1296082.6599999999</v>
      </c>
      <c r="N109" s="18">
        <v>99046.15</v>
      </c>
      <c r="O109" s="18">
        <v>0</v>
      </c>
      <c r="P109" s="18">
        <v>1333135.94</v>
      </c>
      <c r="Q109" s="18">
        <v>244788.14</v>
      </c>
      <c r="R109" s="18">
        <v>0</v>
      </c>
      <c r="S109" s="18">
        <v>0</v>
      </c>
      <c r="T109" s="18">
        <v>2000</v>
      </c>
      <c r="U109" s="18">
        <v>0</v>
      </c>
      <c r="V109" s="18">
        <v>0</v>
      </c>
      <c r="W109" s="18">
        <v>202.96</v>
      </c>
      <c r="X109" s="18">
        <v>28659.86</v>
      </c>
      <c r="Y109" s="18">
        <v>0</v>
      </c>
      <c r="Z109" s="18">
        <v>841062.41</v>
      </c>
      <c r="AA109" s="18">
        <v>1184058.3799999999</v>
      </c>
    </row>
    <row r="110" spans="1:27" x14ac:dyDescent="0.25">
      <c r="A110" s="1" t="s">
        <v>216</v>
      </c>
      <c r="B110" s="1" t="s">
        <v>495</v>
      </c>
      <c r="C110" s="18">
        <v>26822065.780000001</v>
      </c>
      <c r="D110" s="18">
        <v>24101736.789999999</v>
      </c>
      <c r="E110" s="18">
        <v>0</v>
      </c>
      <c r="F110" s="18">
        <v>14757653.42</v>
      </c>
      <c r="G110" s="18">
        <v>781369.31</v>
      </c>
      <c r="H110" s="18">
        <v>676635.34</v>
      </c>
      <c r="I110" s="18">
        <v>908280.22</v>
      </c>
      <c r="J110" s="18">
        <v>1063852.17</v>
      </c>
      <c r="K110" s="18">
        <v>66945.3</v>
      </c>
      <c r="L110" s="18">
        <v>2471240.69</v>
      </c>
      <c r="M110" s="18">
        <v>1319322.1599999999</v>
      </c>
      <c r="N110" s="18">
        <v>256884.43</v>
      </c>
      <c r="O110" s="18">
        <v>0</v>
      </c>
      <c r="P110" s="18">
        <v>1633601.43</v>
      </c>
      <c r="Q110" s="18">
        <v>165952.32000000001</v>
      </c>
      <c r="R110" s="18">
        <v>0</v>
      </c>
      <c r="S110" s="18">
        <v>7802.94</v>
      </c>
      <c r="T110" s="18">
        <v>10565</v>
      </c>
      <c r="U110" s="18">
        <v>0</v>
      </c>
      <c r="V110" s="18">
        <v>0</v>
      </c>
      <c r="W110" s="18">
        <v>0</v>
      </c>
      <c r="X110" s="18">
        <v>1263215.1000000001</v>
      </c>
      <c r="Y110" s="18">
        <v>0</v>
      </c>
      <c r="Z110" s="18">
        <v>1282325.95</v>
      </c>
      <c r="AA110" s="18">
        <v>156420</v>
      </c>
    </row>
    <row r="111" spans="1:27" x14ac:dyDescent="0.25">
      <c r="A111" s="1" t="s">
        <v>218</v>
      </c>
      <c r="B111" s="1" t="s">
        <v>496</v>
      </c>
      <c r="C111" s="18">
        <v>19287654.850000001</v>
      </c>
      <c r="D111" s="18">
        <v>17019105.719999999</v>
      </c>
      <c r="E111" s="18">
        <v>0</v>
      </c>
      <c r="F111" s="18">
        <v>9029336.8699999992</v>
      </c>
      <c r="G111" s="18">
        <v>809860.86</v>
      </c>
      <c r="H111" s="18">
        <v>1310142.7</v>
      </c>
      <c r="I111" s="18">
        <v>491567.91</v>
      </c>
      <c r="J111" s="18">
        <v>725975.58</v>
      </c>
      <c r="K111" s="18">
        <v>214100.23</v>
      </c>
      <c r="L111" s="18">
        <v>1531763.47</v>
      </c>
      <c r="M111" s="18">
        <v>1033793.26</v>
      </c>
      <c r="N111" s="18">
        <v>161766.1</v>
      </c>
      <c r="O111" s="18">
        <v>0</v>
      </c>
      <c r="P111" s="18">
        <v>1165169.48</v>
      </c>
      <c r="Q111" s="18">
        <v>545629.26</v>
      </c>
      <c r="R111" s="18">
        <v>0</v>
      </c>
      <c r="S111" s="18">
        <v>0</v>
      </c>
      <c r="T111" s="18">
        <v>0</v>
      </c>
      <c r="U111" s="18">
        <v>13300.69</v>
      </c>
      <c r="V111" s="18">
        <v>0</v>
      </c>
      <c r="W111" s="18">
        <v>0</v>
      </c>
      <c r="X111" s="18">
        <v>0</v>
      </c>
      <c r="Y111" s="18">
        <v>0</v>
      </c>
      <c r="Z111" s="18">
        <v>906850.73</v>
      </c>
      <c r="AA111" s="18">
        <v>1348397.71</v>
      </c>
    </row>
    <row r="112" spans="1:27" x14ac:dyDescent="0.25">
      <c r="A112" s="1" t="s">
        <v>220</v>
      </c>
      <c r="B112" s="1" t="s">
        <v>497</v>
      </c>
      <c r="C112" s="18">
        <v>15531368.1</v>
      </c>
      <c r="D112" s="18">
        <v>14933007.98</v>
      </c>
      <c r="E112" s="18">
        <v>0</v>
      </c>
      <c r="F112" s="18">
        <v>9588341.7599999998</v>
      </c>
      <c r="G112" s="18">
        <v>417508.85</v>
      </c>
      <c r="H112" s="18">
        <v>567702.87</v>
      </c>
      <c r="I112" s="18">
        <v>548718.9</v>
      </c>
      <c r="J112" s="18">
        <v>595033.19999999995</v>
      </c>
      <c r="K112" s="18">
        <v>87758.87</v>
      </c>
      <c r="L112" s="18">
        <v>1102644.6599999999</v>
      </c>
      <c r="M112" s="18">
        <v>848595.03</v>
      </c>
      <c r="N112" s="18">
        <v>153467.67000000001</v>
      </c>
      <c r="O112" s="18">
        <v>0</v>
      </c>
      <c r="P112" s="18">
        <v>800828.63</v>
      </c>
      <c r="Q112" s="18">
        <v>222407.54</v>
      </c>
      <c r="R112" s="18">
        <v>0</v>
      </c>
      <c r="S112" s="18">
        <v>0</v>
      </c>
      <c r="T112" s="18">
        <v>0</v>
      </c>
      <c r="U112" s="18">
        <v>2500</v>
      </c>
      <c r="V112" s="18">
        <v>0</v>
      </c>
      <c r="W112" s="18">
        <v>0</v>
      </c>
      <c r="X112" s="18">
        <v>0</v>
      </c>
      <c r="Y112" s="18">
        <v>0</v>
      </c>
      <c r="Z112" s="18">
        <v>541954.12</v>
      </c>
      <c r="AA112" s="18">
        <v>53906</v>
      </c>
    </row>
    <row r="113" spans="1:27" x14ac:dyDescent="0.25">
      <c r="A113" s="1" t="s">
        <v>222</v>
      </c>
      <c r="B113" s="1" t="s">
        <v>498</v>
      </c>
      <c r="C113" s="18">
        <v>9702212.6999999993</v>
      </c>
      <c r="D113" s="18">
        <v>9085006.6799999997</v>
      </c>
      <c r="E113" s="18">
        <v>0</v>
      </c>
      <c r="F113" s="18">
        <v>5177812.42</v>
      </c>
      <c r="G113" s="18">
        <v>223769.4</v>
      </c>
      <c r="H113" s="18">
        <v>253809.62</v>
      </c>
      <c r="I113" s="18">
        <v>557904.52</v>
      </c>
      <c r="J113" s="18">
        <v>498668.79</v>
      </c>
      <c r="K113" s="18">
        <v>70150.42</v>
      </c>
      <c r="L113" s="18">
        <v>1159612.3700000001</v>
      </c>
      <c r="M113" s="18">
        <v>290865.2</v>
      </c>
      <c r="N113" s="18">
        <v>0</v>
      </c>
      <c r="O113" s="18">
        <v>0</v>
      </c>
      <c r="P113" s="18">
        <v>687573.39</v>
      </c>
      <c r="Q113" s="18">
        <v>164840.54999999999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580456.02</v>
      </c>
      <c r="AA113" s="18">
        <v>36750</v>
      </c>
    </row>
    <row r="114" spans="1:27" x14ac:dyDescent="0.25">
      <c r="A114" s="1" t="s">
        <v>224</v>
      </c>
      <c r="B114" s="1" t="s">
        <v>499</v>
      </c>
      <c r="C114" s="18">
        <v>41173189.649999999</v>
      </c>
      <c r="D114" s="18">
        <v>38108730.810000002</v>
      </c>
      <c r="E114" s="18">
        <v>105657.54</v>
      </c>
      <c r="F114" s="18">
        <v>22842497.890000001</v>
      </c>
      <c r="G114" s="18">
        <v>1238427.31</v>
      </c>
      <c r="H114" s="18">
        <v>1522324.44</v>
      </c>
      <c r="I114" s="18">
        <v>1776509.66</v>
      </c>
      <c r="J114" s="18">
        <v>1796046.45</v>
      </c>
      <c r="K114" s="18">
        <v>237476.86</v>
      </c>
      <c r="L114" s="18">
        <v>3425226.08</v>
      </c>
      <c r="M114" s="18">
        <v>2153918.5299999998</v>
      </c>
      <c r="N114" s="18">
        <v>415885.71</v>
      </c>
      <c r="O114" s="18">
        <v>0</v>
      </c>
      <c r="P114" s="18">
        <v>2632949.67</v>
      </c>
      <c r="Q114" s="18">
        <v>67468.210000000006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1342125.8400000001</v>
      </c>
      <c r="AA114" s="18">
        <v>1722333</v>
      </c>
    </row>
    <row r="115" spans="1:27" x14ac:dyDescent="0.25">
      <c r="A115" s="1" t="s">
        <v>226</v>
      </c>
      <c r="B115" s="1" t="s">
        <v>500</v>
      </c>
      <c r="C115" s="18">
        <v>21415441.809999999</v>
      </c>
      <c r="D115" s="18">
        <v>20476995.940000001</v>
      </c>
      <c r="E115" s="18">
        <v>1429.89</v>
      </c>
      <c r="F115" s="18">
        <v>11303253.779999999</v>
      </c>
      <c r="G115" s="18">
        <v>808615.69</v>
      </c>
      <c r="H115" s="18">
        <v>1033481.38</v>
      </c>
      <c r="I115" s="18">
        <v>894784.52</v>
      </c>
      <c r="J115" s="18">
        <v>913289.22</v>
      </c>
      <c r="K115" s="18">
        <v>212587.06</v>
      </c>
      <c r="L115" s="18">
        <v>1719700.8</v>
      </c>
      <c r="M115" s="18">
        <v>1321235.1100000001</v>
      </c>
      <c r="N115" s="18">
        <v>307000.05</v>
      </c>
      <c r="O115" s="18">
        <v>0</v>
      </c>
      <c r="P115" s="18">
        <v>1452318.02</v>
      </c>
      <c r="Q115" s="18">
        <v>510730.31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9538.2900000000009</v>
      </c>
      <c r="Y115" s="18">
        <v>0</v>
      </c>
      <c r="Z115" s="18">
        <v>739499.23</v>
      </c>
      <c r="AA115" s="18">
        <v>189408.35</v>
      </c>
    </row>
    <row r="116" spans="1:27" x14ac:dyDescent="0.25">
      <c r="A116" s="1" t="s">
        <v>228</v>
      </c>
      <c r="B116" s="1" t="s">
        <v>501</v>
      </c>
      <c r="C116" s="18">
        <v>9932478</v>
      </c>
      <c r="D116" s="18">
        <v>9094016.5</v>
      </c>
      <c r="E116" s="18">
        <v>12896.68</v>
      </c>
      <c r="F116" s="18">
        <v>4629328.93</v>
      </c>
      <c r="G116" s="18">
        <v>317769.99</v>
      </c>
      <c r="H116" s="18">
        <v>396472.14</v>
      </c>
      <c r="I116" s="18">
        <v>705096.31</v>
      </c>
      <c r="J116" s="18">
        <v>544310.27</v>
      </c>
      <c r="K116" s="18">
        <v>66075.08</v>
      </c>
      <c r="L116" s="18">
        <v>887476.7</v>
      </c>
      <c r="M116" s="18">
        <v>616498.15</v>
      </c>
      <c r="N116" s="18">
        <v>40021.99</v>
      </c>
      <c r="O116" s="18">
        <v>0</v>
      </c>
      <c r="P116" s="18">
        <v>675582.3</v>
      </c>
      <c r="Q116" s="18">
        <v>215384.64</v>
      </c>
      <c r="R116" s="18">
        <v>0</v>
      </c>
      <c r="S116" s="18">
        <v>0</v>
      </c>
      <c r="T116" s="18">
        <v>183307.02</v>
      </c>
      <c r="U116" s="18">
        <v>0</v>
      </c>
      <c r="V116" s="18">
        <v>151639.13</v>
      </c>
      <c r="W116" s="18">
        <v>0</v>
      </c>
      <c r="X116" s="18">
        <v>0</v>
      </c>
      <c r="Y116" s="18">
        <v>0</v>
      </c>
      <c r="Z116" s="18">
        <v>441324.55</v>
      </c>
      <c r="AA116" s="18">
        <v>62190.8</v>
      </c>
    </row>
    <row r="117" spans="1:27" x14ac:dyDescent="0.25">
      <c r="A117" s="1" t="s">
        <v>230</v>
      </c>
      <c r="B117" s="1" t="s">
        <v>502</v>
      </c>
      <c r="C117" s="18">
        <v>23986180.670000002</v>
      </c>
      <c r="D117" s="18">
        <v>22521828.579999998</v>
      </c>
      <c r="E117" s="18">
        <v>5.29</v>
      </c>
      <c r="F117" s="18">
        <v>13772617.609999999</v>
      </c>
      <c r="G117" s="18">
        <v>713323.21</v>
      </c>
      <c r="H117" s="18">
        <v>742560</v>
      </c>
      <c r="I117" s="18">
        <v>1194867.1299999999</v>
      </c>
      <c r="J117" s="18">
        <v>1221397.5900000001</v>
      </c>
      <c r="K117" s="18">
        <v>0</v>
      </c>
      <c r="L117" s="18">
        <v>1804721.63</v>
      </c>
      <c r="M117" s="18">
        <v>1258540.56</v>
      </c>
      <c r="N117" s="18">
        <v>0</v>
      </c>
      <c r="O117" s="18">
        <v>0</v>
      </c>
      <c r="P117" s="18">
        <v>1536253.37</v>
      </c>
      <c r="Q117" s="18">
        <v>277547.48</v>
      </c>
      <c r="R117" s="18">
        <v>0</v>
      </c>
      <c r="S117" s="18">
        <v>0</v>
      </c>
      <c r="T117" s="18">
        <v>245747.06</v>
      </c>
      <c r="U117" s="18">
        <v>0</v>
      </c>
      <c r="V117" s="18">
        <v>41424.339999999997</v>
      </c>
      <c r="W117" s="18">
        <v>0</v>
      </c>
      <c r="X117" s="18">
        <v>160252.4</v>
      </c>
      <c r="Y117" s="18">
        <v>0</v>
      </c>
      <c r="Z117" s="18">
        <v>1016928.29</v>
      </c>
      <c r="AA117" s="18">
        <v>0</v>
      </c>
    </row>
    <row r="118" spans="1:27" x14ac:dyDescent="0.25">
      <c r="A118" s="1" t="s">
        <v>232</v>
      </c>
      <c r="B118" s="1" t="s">
        <v>503</v>
      </c>
      <c r="C118" s="18">
        <v>7476386.29</v>
      </c>
      <c r="D118" s="18">
        <v>7050654.1699999999</v>
      </c>
      <c r="E118" s="18">
        <v>11489</v>
      </c>
      <c r="F118" s="18">
        <v>4279323.5999999996</v>
      </c>
      <c r="G118" s="18">
        <v>373696.36</v>
      </c>
      <c r="H118" s="18">
        <v>134707.28</v>
      </c>
      <c r="I118" s="18">
        <v>363140.35</v>
      </c>
      <c r="J118" s="18">
        <v>296863.08</v>
      </c>
      <c r="K118" s="18">
        <v>61505.86</v>
      </c>
      <c r="L118" s="18">
        <v>499149.07</v>
      </c>
      <c r="M118" s="18">
        <v>411389.43</v>
      </c>
      <c r="N118" s="18">
        <v>0</v>
      </c>
      <c r="O118" s="18">
        <v>0</v>
      </c>
      <c r="P118" s="18">
        <v>503990.61</v>
      </c>
      <c r="Q118" s="18">
        <v>126888.53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81080.14</v>
      </c>
      <c r="Y118" s="18">
        <v>0</v>
      </c>
      <c r="Z118" s="18">
        <v>268485.98</v>
      </c>
      <c r="AA118" s="18">
        <v>76166</v>
      </c>
    </row>
    <row r="119" spans="1:27" x14ac:dyDescent="0.25">
      <c r="A119" s="1" t="s">
        <v>234</v>
      </c>
      <c r="B119" s="1" t="s">
        <v>504</v>
      </c>
      <c r="C119" s="18">
        <v>11907429.66</v>
      </c>
      <c r="D119" s="18">
        <v>10970778.810000001</v>
      </c>
      <c r="E119" s="18">
        <v>0</v>
      </c>
      <c r="F119" s="18">
        <v>6275715.8300000001</v>
      </c>
      <c r="G119" s="18">
        <v>315117.82</v>
      </c>
      <c r="H119" s="18">
        <v>255261.13</v>
      </c>
      <c r="I119" s="18">
        <v>576777.14</v>
      </c>
      <c r="J119" s="18">
        <v>478969.65</v>
      </c>
      <c r="K119" s="18">
        <v>139974.9</v>
      </c>
      <c r="L119" s="18">
        <v>1189677.2</v>
      </c>
      <c r="M119" s="18">
        <v>871498.97</v>
      </c>
      <c r="N119" s="18">
        <v>110432.43</v>
      </c>
      <c r="O119" s="18">
        <v>0</v>
      </c>
      <c r="P119" s="18">
        <v>629102.48</v>
      </c>
      <c r="Q119" s="18">
        <v>128251.26</v>
      </c>
      <c r="R119" s="18">
        <v>0</v>
      </c>
      <c r="S119" s="18">
        <v>0</v>
      </c>
      <c r="T119" s="18">
        <v>258057.95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496613.9</v>
      </c>
      <c r="AA119" s="18">
        <v>181979</v>
      </c>
    </row>
    <row r="120" spans="1:27" x14ac:dyDescent="0.25">
      <c r="A120" s="1" t="s">
        <v>236</v>
      </c>
      <c r="B120" s="1" t="s">
        <v>505</v>
      </c>
      <c r="C120" s="18">
        <v>11674687.939999999</v>
      </c>
      <c r="D120" s="18">
        <v>10631168.800000001</v>
      </c>
      <c r="E120" s="18">
        <v>0</v>
      </c>
      <c r="F120" s="18">
        <v>5396290.29</v>
      </c>
      <c r="G120" s="18">
        <v>612837.73</v>
      </c>
      <c r="H120" s="18">
        <v>390240.58</v>
      </c>
      <c r="I120" s="18">
        <v>430280.09</v>
      </c>
      <c r="J120" s="18">
        <v>563132.80000000005</v>
      </c>
      <c r="K120" s="18">
        <v>0</v>
      </c>
      <c r="L120" s="18">
        <v>1439968.41</v>
      </c>
      <c r="M120" s="18">
        <v>816793.95</v>
      </c>
      <c r="N120" s="18">
        <v>96733.75</v>
      </c>
      <c r="O120" s="18">
        <v>0</v>
      </c>
      <c r="P120" s="18">
        <v>711215.38</v>
      </c>
      <c r="Q120" s="18">
        <v>173675.82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570310.37</v>
      </c>
      <c r="AA120" s="18">
        <v>473208.77</v>
      </c>
    </row>
    <row r="121" spans="1:27" x14ac:dyDescent="0.25">
      <c r="A121" s="1" t="s">
        <v>238</v>
      </c>
      <c r="B121" s="1" t="s">
        <v>506</v>
      </c>
      <c r="C121" s="18">
        <v>10882123.58</v>
      </c>
      <c r="D121" s="18">
        <v>10151947.57</v>
      </c>
      <c r="E121" s="18">
        <v>0</v>
      </c>
      <c r="F121" s="18">
        <v>6040589.29</v>
      </c>
      <c r="G121" s="18">
        <v>312547</v>
      </c>
      <c r="H121" s="18">
        <v>334608.62</v>
      </c>
      <c r="I121" s="18">
        <v>709292.36</v>
      </c>
      <c r="J121" s="18">
        <v>510304.95</v>
      </c>
      <c r="K121" s="18">
        <v>0</v>
      </c>
      <c r="L121" s="18">
        <v>889288.65</v>
      </c>
      <c r="M121" s="18">
        <v>384615.06</v>
      </c>
      <c r="N121" s="18">
        <v>0</v>
      </c>
      <c r="O121" s="18">
        <v>0</v>
      </c>
      <c r="P121" s="18">
        <v>750729.15</v>
      </c>
      <c r="Q121" s="18">
        <v>219972.49</v>
      </c>
      <c r="R121" s="18">
        <v>0</v>
      </c>
      <c r="S121" s="18">
        <v>0</v>
      </c>
      <c r="T121" s="18">
        <v>0</v>
      </c>
      <c r="U121" s="18">
        <v>66163.41</v>
      </c>
      <c r="V121" s="18">
        <v>0</v>
      </c>
      <c r="W121" s="18">
        <v>0</v>
      </c>
      <c r="X121" s="18">
        <v>0</v>
      </c>
      <c r="Y121" s="18">
        <v>0</v>
      </c>
      <c r="Z121" s="18">
        <v>520969.28</v>
      </c>
      <c r="AA121" s="18">
        <v>143043.32</v>
      </c>
    </row>
    <row r="122" spans="1:27" x14ac:dyDescent="0.25">
      <c r="A122" s="1" t="s">
        <v>240</v>
      </c>
      <c r="B122" s="1" t="s">
        <v>507</v>
      </c>
      <c r="C122" s="18">
        <v>11818554.92</v>
      </c>
      <c r="D122" s="18">
        <v>11262336.810000001</v>
      </c>
      <c r="E122" s="18">
        <v>-3232.14</v>
      </c>
      <c r="F122" s="18">
        <v>6391082.4800000004</v>
      </c>
      <c r="G122" s="18">
        <v>335598.16</v>
      </c>
      <c r="H122" s="18">
        <v>389579.6</v>
      </c>
      <c r="I122" s="18">
        <v>288517.64</v>
      </c>
      <c r="J122" s="18">
        <v>745510.36</v>
      </c>
      <c r="K122" s="18">
        <v>192078.29</v>
      </c>
      <c r="L122" s="18">
        <v>1153752.1399999999</v>
      </c>
      <c r="M122" s="18">
        <v>600568.63</v>
      </c>
      <c r="N122" s="18">
        <v>90774.42</v>
      </c>
      <c r="O122" s="18">
        <v>0</v>
      </c>
      <c r="P122" s="18">
        <v>863110.09</v>
      </c>
      <c r="Q122" s="18">
        <v>211765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430218.11</v>
      </c>
      <c r="AA122" s="18">
        <v>126000</v>
      </c>
    </row>
    <row r="123" spans="1:27" x14ac:dyDescent="0.25">
      <c r="A123" s="1" t="s">
        <v>242</v>
      </c>
      <c r="B123" s="1" t="s">
        <v>508</v>
      </c>
      <c r="C123" s="18">
        <v>24080116.559999999</v>
      </c>
      <c r="D123" s="18">
        <v>22302239.359999999</v>
      </c>
      <c r="E123" s="18">
        <v>-63993.78</v>
      </c>
      <c r="F123" s="18">
        <v>13307227.449999999</v>
      </c>
      <c r="G123" s="18">
        <v>797454.64</v>
      </c>
      <c r="H123" s="18">
        <v>595607.76</v>
      </c>
      <c r="I123" s="18">
        <v>762380.54</v>
      </c>
      <c r="J123" s="18">
        <v>1276959.23</v>
      </c>
      <c r="K123" s="18">
        <v>130963.01</v>
      </c>
      <c r="L123" s="18">
        <v>1904514.76</v>
      </c>
      <c r="M123" s="18">
        <v>1442370.55</v>
      </c>
      <c r="N123" s="18">
        <v>325673.09000000003</v>
      </c>
      <c r="O123" s="18">
        <v>0</v>
      </c>
      <c r="P123" s="18">
        <v>1406842.16</v>
      </c>
      <c r="Q123" s="18">
        <v>352246.17</v>
      </c>
      <c r="R123" s="18">
        <v>0</v>
      </c>
      <c r="S123" s="18">
        <v>0</v>
      </c>
      <c r="T123" s="18">
        <v>95077.67</v>
      </c>
      <c r="U123" s="18">
        <v>0</v>
      </c>
      <c r="V123" s="18">
        <v>0</v>
      </c>
      <c r="W123" s="18">
        <v>0</v>
      </c>
      <c r="X123" s="18">
        <v>24212.16</v>
      </c>
      <c r="Y123" s="18">
        <v>0</v>
      </c>
      <c r="Z123" s="18">
        <v>1224463.97</v>
      </c>
      <c r="AA123" s="18">
        <v>434123.4</v>
      </c>
    </row>
    <row r="124" spans="1:27" x14ac:dyDescent="0.25">
      <c r="A124" s="1" t="s">
        <v>244</v>
      </c>
      <c r="B124" s="1" t="s">
        <v>509</v>
      </c>
      <c r="C124" s="18">
        <v>5104400.45</v>
      </c>
      <c r="D124" s="18">
        <v>4866697.09</v>
      </c>
      <c r="E124" s="18">
        <v>-39688.03</v>
      </c>
      <c r="F124" s="18">
        <v>2896054.38</v>
      </c>
      <c r="G124" s="18">
        <v>232226.82</v>
      </c>
      <c r="H124" s="18">
        <v>132492.07999999999</v>
      </c>
      <c r="I124" s="18">
        <v>192925.24</v>
      </c>
      <c r="J124" s="18">
        <v>185131.32</v>
      </c>
      <c r="K124" s="18">
        <v>65610.039999999994</v>
      </c>
      <c r="L124" s="18">
        <v>461255.81</v>
      </c>
      <c r="M124" s="18">
        <v>269172.57</v>
      </c>
      <c r="N124" s="18">
        <v>21887.33</v>
      </c>
      <c r="O124" s="18">
        <v>0</v>
      </c>
      <c r="P124" s="18">
        <v>311025.95</v>
      </c>
      <c r="Q124" s="18">
        <v>98915.55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208921.36</v>
      </c>
      <c r="AA124" s="18">
        <v>28782</v>
      </c>
    </row>
    <row r="125" spans="1:27" x14ac:dyDescent="0.25">
      <c r="A125" s="1" t="s">
        <v>246</v>
      </c>
      <c r="B125" s="1" t="s">
        <v>510</v>
      </c>
      <c r="C125" s="18">
        <v>15129518.050000001</v>
      </c>
      <c r="D125" s="18">
        <v>14371205.880000001</v>
      </c>
      <c r="E125" s="18">
        <v>6.44</v>
      </c>
      <c r="F125" s="18">
        <v>8253886.9500000002</v>
      </c>
      <c r="G125" s="18">
        <v>445463.19</v>
      </c>
      <c r="H125" s="18">
        <v>555110.52</v>
      </c>
      <c r="I125" s="18">
        <v>548160.65</v>
      </c>
      <c r="J125" s="18">
        <v>578985.72</v>
      </c>
      <c r="K125" s="18">
        <v>131449.09</v>
      </c>
      <c r="L125" s="18">
        <v>1376117.64</v>
      </c>
      <c r="M125" s="18">
        <v>1074566.3799999999</v>
      </c>
      <c r="N125" s="18">
        <v>75685.710000000006</v>
      </c>
      <c r="O125" s="18">
        <v>0</v>
      </c>
      <c r="P125" s="18">
        <v>1004006.06</v>
      </c>
      <c r="Q125" s="18">
        <v>327773.96999999997</v>
      </c>
      <c r="R125" s="18">
        <v>0</v>
      </c>
      <c r="S125" s="18">
        <v>0</v>
      </c>
      <c r="T125" s="18">
        <v>48057.67</v>
      </c>
      <c r="U125" s="18">
        <v>0</v>
      </c>
      <c r="V125" s="18">
        <v>0</v>
      </c>
      <c r="W125" s="18">
        <v>0</v>
      </c>
      <c r="X125" s="18">
        <v>52750</v>
      </c>
      <c r="Y125" s="18">
        <v>0</v>
      </c>
      <c r="Z125" s="18">
        <v>508952.5</v>
      </c>
      <c r="AA125" s="18">
        <v>148552</v>
      </c>
    </row>
    <row r="126" spans="1:27" x14ac:dyDescent="0.25">
      <c r="A126" s="1" t="s">
        <v>248</v>
      </c>
      <c r="B126" s="1" t="s">
        <v>511</v>
      </c>
      <c r="C126" s="18">
        <v>34660813.039999999</v>
      </c>
      <c r="D126" s="18">
        <v>31231565.670000002</v>
      </c>
      <c r="E126" s="18">
        <v>-47953.62</v>
      </c>
      <c r="F126" s="18">
        <v>19104974.460000001</v>
      </c>
      <c r="G126" s="18">
        <v>928097.59</v>
      </c>
      <c r="H126" s="18">
        <v>991983.26</v>
      </c>
      <c r="I126" s="18">
        <v>618859.41</v>
      </c>
      <c r="J126" s="18">
        <v>1329088.3799999999</v>
      </c>
      <c r="K126" s="18">
        <v>164442.75</v>
      </c>
      <c r="L126" s="18">
        <v>3482108.34</v>
      </c>
      <c r="M126" s="18">
        <v>1979587.65</v>
      </c>
      <c r="N126" s="18">
        <v>212855.57</v>
      </c>
      <c r="O126" s="18">
        <v>0</v>
      </c>
      <c r="P126" s="18">
        <v>2061958.02</v>
      </c>
      <c r="Q126" s="18">
        <v>357610.23999999999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45090</v>
      </c>
      <c r="X126" s="18">
        <v>67614.03</v>
      </c>
      <c r="Y126" s="18">
        <v>0</v>
      </c>
      <c r="Z126" s="18">
        <v>1773147.83</v>
      </c>
      <c r="AA126" s="18">
        <v>1543395.51</v>
      </c>
    </row>
    <row r="127" spans="1:27" x14ac:dyDescent="0.25">
      <c r="A127" s="1" t="s">
        <v>250</v>
      </c>
      <c r="B127" s="1" t="s">
        <v>512</v>
      </c>
      <c r="C127" s="18">
        <v>8099275.6200000001</v>
      </c>
      <c r="D127" s="18">
        <v>7756143.4100000001</v>
      </c>
      <c r="E127" s="18">
        <v>-33326.25</v>
      </c>
      <c r="F127" s="18">
        <v>4605480.3899999997</v>
      </c>
      <c r="G127" s="18">
        <v>138872.26999999999</v>
      </c>
      <c r="H127" s="18">
        <v>291806.96999999997</v>
      </c>
      <c r="I127" s="18">
        <v>613290.43999999994</v>
      </c>
      <c r="J127" s="18">
        <v>364286.28</v>
      </c>
      <c r="K127" s="18">
        <v>68273.789999999994</v>
      </c>
      <c r="L127" s="18">
        <v>873620.26</v>
      </c>
      <c r="M127" s="18">
        <v>225583.67</v>
      </c>
      <c r="N127" s="18">
        <v>15458.27</v>
      </c>
      <c r="O127" s="18">
        <v>0</v>
      </c>
      <c r="P127" s="18">
        <v>498066.3</v>
      </c>
      <c r="Q127" s="18">
        <v>61404.77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66387.41</v>
      </c>
      <c r="X127" s="18">
        <v>55230.71</v>
      </c>
      <c r="Y127" s="18">
        <v>0</v>
      </c>
      <c r="Z127" s="18">
        <v>123196.23</v>
      </c>
      <c r="AA127" s="18">
        <v>98317.86</v>
      </c>
    </row>
    <row r="128" spans="1:27" x14ac:dyDescent="0.25">
      <c r="A128" s="1" t="s">
        <v>252</v>
      </c>
      <c r="B128" s="1" t="s">
        <v>513</v>
      </c>
      <c r="C128" s="18">
        <v>27755419.899999999</v>
      </c>
      <c r="D128" s="18">
        <v>24731623.690000001</v>
      </c>
      <c r="E128" s="18">
        <v>0</v>
      </c>
      <c r="F128" s="18">
        <v>14081378.84</v>
      </c>
      <c r="G128" s="18">
        <v>666268.97</v>
      </c>
      <c r="H128" s="18">
        <v>989140.37</v>
      </c>
      <c r="I128" s="18">
        <v>935398.16</v>
      </c>
      <c r="J128" s="18">
        <v>1501182.03</v>
      </c>
      <c r="K128" s="18">
        <v>282334.53999999998</v>
      </c>
      <c r="L128" s="18">
        <v>2390037.25</v>
      </c>
      <c r="M128" s="18">
        <v>1822668.04</v>
      </c>
      <c r="N128" s="18">
        <v>277883.23</v>
      </c>
      <c r="O128" s="18">
        <v>0</v>
      </c>
      <c r="P128" s="18">
        <v>1603296.65</v>
      </c>
      <c r="Q128" s="18">
        <v>182035.61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1000886.31</v>
      </c>
      <c r="AA128" s="18">
        <v>2022909.9</v>
      </c>
    </row>
    <row r="129" spans="1:27" x14ac:dyDescent="0.25">
      <c r="A129" s="1" t="s">
        <v>254</v>
      </c>
      <c r="B129" s="1" t="s">
        <v>514</v>
      </c>
      <c r="C129" s="18">
        <v>18443308.73</v>
      </c>
      <c r="D129" s="18">
        <v>17267864.579999998</v>
      </c>
      <c r="E129" s="18">
        <v>141568.25</v>
      </c>
      <c r="F129" s="18">
        <v>11011185.32</v>
      </c>
      <c r="G129" s="18">
        <v>530860.97</v>
      </c>
      <c r="H129" s="18">
        <v>541740.54</v>
      </c>
      <c r="I129" s="18">
        <v>982458.83</v>
      </c>
      <c r="J129" s="18">
        <v>768743.63</v>
      </c>
      <c r="K129" s="18">
        <v>98265.04</v>
      </c>
      <c r="L129" s="18">
        <v>1611935.56</v>
      </c>
      <c r="M129" s="18">
        <v>360768.05</v>
      </c>
      <c r="N129" s="18">
        <v>2691.77</v>
      </c>
      <c r="O129" s="18">
        <v>0</v>
      </c>
      <c r="P129" s="18">
        <v>1001083.15</v>
      </c>
      <c r="Q129" s="18">
        <v>358131.72</v>
      </c>
      <c r="R129" s="18">
        <v>0</v>
      </c>
      <c r="S129" s="18">
        <v>0</v>
      </c>
      <c r="T129" s="18">
        <v>33651.919999999998</v>
      </c>
      <c r="U129" s="18">
        <v>0</v>
      </c>
      <c r="V129" s="18">
        <v>0</v>
      </c>
      <c r="W129" s="18">
        <v>0</v>
      </c>
      <c r="X129" s="18">
        <v>129398.67</v>
      </c>
      <c r="Y129" s="18">
        <v>0</v>
      </c>
      <c r="Z129" s="18">
        <v>857075.06</v>
      </c>
      <c r="AA129" s="18">
        <v>155318.5</v>
      </c>
    </row>
    <row r="130" spans="1:27" x14ac:dyDescent="0.25">
      <c r="A130" s="1" t="s">
        <v>256</v>
      </c>
      <c r="B130" s="1" t="s">
        <v>515</v>
      </c>
      <c r="C130" s="18">
        <v>6934117.2699999996</v>
      </c>
      <c r="D130" s="18">
        <v>6500070.0999999996</v>
      </c>
      <c r="E130" s="18">
        <v>0</v>
      </c>
      <c r="F130" s="18">
        <v>3931651.42</v>
      </c>
      <c r="G130" s="18">
        <v>183290.94</v>
      </c>
      <c r="H130" s="18">
        <v>225583.78</v>
      </c>
      <c r="I130" s="18">
        <v>291371.36</v>
      </c>
      <c r="J130" s="18">
        <v>283790.90000000002</v>
      </c>
      <c r="K130" s="18">
        <v>26298.54</v>
      </c>
      <c r="L130" s="18">
        <v>507205.82</v>
      </c>
      <c r="M130" s="18">
        <v>451758.25</v>
      </c>
      <c r="N130" s="18">
        <v>29495.07</v>
      </c>
      <c r="O130" s="18">
        <v>0</v>
      </c>
      <c r="P130" s="18">
        <v>421491.5</v>
      </c>
      <c r="Q130" s="18">
        <v>148132.51999999999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303946.12</v>
      </c>
      <c r="AA130" s="18">
        <v>130101.05</v>
      </c>
    </row>
    <row r="131" spans="1:27" x14ac:dyDescent="0.25">
      <c r="A131" s="1" t="s">
        <v>258</v>
      </c>
      <c r="B131" s="1" t="s">
        <v>516</v>
      </c>
      <c r="C131" s="18">
        <v>25283030.149999999</v>
      </c>
      <c r="D131" s="18">
        <v>22232552.16</v>
      </c>
      <c r="E131" s="18">
        <v>44528.17</v>
      </c>
      <c r="F131" s="18">
        <v>12088302.25</v>
      </c>
      <c r="G131" s="18">
        <v>845936.22</v>
      </c>
      <c r="H131" s="18">
        <v>827834.45</v>
      </c>
      <c r="I131" s="18">
        <v>602031.97</v>
      </c>
      <c r="J131" s="18">
        <v>1046915.62</v>
      </c>
      <c r="K131" s="18">
        <v>288414.98</v>
      </c>
      <c r="L131" s="18">
        <v>2551854.1800000002</v>
      </c>
      <c r="M131" s="18">
        <v>1709709.09</v>
      </c>
      <c r="N131" s="18">
        <v>505950.21</v>
      </c>
      <c r="O131" s="18">
        <v>0</v>
      </c>
      <c r="P131" s="18">
        <v>1326270.3799999999</v>
      </c>
      <c r="Q131" s="18">
        <v>439332.81</v>
      </c>
      <c r="R131" s="18">
        <v>0</v>
      </c>
      <c r="S131" s="18">
        <v>0</v>
      </c>
      <c r="T131" s="18">
        <v>339075.68</v>
      </c>
      <c r="U131" s="18">
        <v>0</v>
      </c>
      <c r="V131" s="18">
        <v>0</v>
      </c>
      <c r="W131" s="18">
        <v>12271.31</v>
      </c>
      <c r="X131" s="18">
        <v>34459.410000000003</v>
      </c>
      <c r="Y131" s="18">
        <v>0</v>
      </c>
      <c r="Z131" s="18">
        <v>1261753.07</v>
      </c>
      <c r="AA131" s="18">
        <v>1402918.52</v>
      </c>
    </row>
    <row r="132" spans="1:27" x14ac:dyDescent="0.25">
      <c r="A132" s="1" t="s">
        <v>260</v>
      </c>
      <c r="B132" s="1" t="s">
        <v>517</v>
      </c>
      <c r="C132" s="18">
        <v>48558026.049999997</v>
      </c>
      <c r="D132" s="18">
        <v>44045748.450000003</v>
      </c>
      <c r="E132" s="18">
        <v>-83477.36</v>
      </c>
      <c r="F132" s="18">
        <v>26320158.050000001</v>
      </c>
      <c r="G132" s="18">
        <v>2507258.5299999998</v>
      </c>
      <c r="H132" s="18">
        <v>2316590.62</v>
      </c>
      <c r="I132" s="18">
        <v>862029.74</v>
      </c>
      <c r="J132" s="18">
        <v>2654276.7799999998</v>
      </c>
      <c r="K132" s="18">
        <v>270032.61</v>
      </c>
      <c r="L132" s="18">
        <v>3539539.68</v>
      </c>
      <c r="M132" s="18">
        <v>2689332.24</v>
      </c>
      <c r="N132" s="18">
        <v>572454.47</v>
      </c>
      <c r="O132" s="18">
        <v>0</v>
      </c>
      <c r="P132" s="18">
        <v>2115093.4</v>
      </c>
      <c r="Q132" s="18">
        <v>198982.33</v>
      </c>
      <c r="R132" s="18">
        <v>0</v>
      </c>
      <c r="S132" s="18">
        <v>8519</v>
      </c>
      <c r="T132" s="18">
        <v>7353.2</v>
      </c>
      <c r="U132" s="18">
        <v>0</v>
      </c>
      <c r="V132" s="18">
        <v>0</v>
      </c>
      <c r="W132" s="18">
        <v>219871.26</v>
      </c>
      <c r="X132" s="18">
        <v>701939.71</v>
      </c>
      <c r="Y132" s="18">
        <v>0</v>
      </c>
      <c r="Z132" s="18">
        <v>3424594.43</v>
      </c>
      <c r="AA132" s="18">
        <v>150000</v>
      </c>
    </row>
    <row r="133" spans="1:27" x14ac:dyDescent="0.25">
      <c r="A133" s="1" t="s">
        <v>262</v>
      </c>
      <c r="B133" s="1" t="s">
        <v>518</v>
      </c>
      <c r="C133" s="18">
        <v>12585393.710000001</v>
      </c>
      <c r="D133" s="18">
        <v>10041006.310000001</v>
      </c>
      <c r="E133" s="18">
        <v>-45114.44</v>
      </c>
      <c r="F133" s="18">
        <v>5535995.8899999997</v>
      </c>
      <c r="G133" s="18">
        <v>246496.24</v>
      </c>
      <c r="H133" s="18">
        <v>304035.18</v>
      </c>
      <c r="I133" s="18">
        <v>458117.06</v>
      </c>
      <c r="J133" s="18">
        <v>627989.68999999994</v>
      </c>
      <c r="K133" s="18">
        <v>0</v>
      </c>
      <c r="L133" s="18">
        <v>1059332.1499999999</v>
      </c>
      <c r="M133" s="18">
        <v>691673.52</v>
      </c>
      <c r="N133" s="18">
        <v>226313.89</v>
      </c>
      <c r="O133" s="18">
        <v>0</v>
      </c>
      <c r="P133" s="18">
        <v>666084.35</v>
      </c>
      <c r="Q133" s="18">
        <v>224968.34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165183.49</v>
      </c>
      <c r="AA133" s="18">
        <v>2379203.91</v>
      </c>
    </row>
    <row r="134" spans="1:27" x14ac:dyDescent="0.25">
      <c r="A134" s="1" t="s">
        <v>264</v>
      </c>
      <c r="B134" s="1" t="s">
        <v>519</v>
      </c>
      <c r="C134" s="18">
        <v>32297302.460000001</v>
      </c>
      <c r="D134" s="18">
        <v>29997707.859999999</v>
      </c>
      <c r="E134" s="18">
        <v>-54537.05</v>
      </c>
      <c r="F134" s="18">
        <v>16204938.300000001</v>
      </c>
      <c r="G134" s="18">
        <v>1536739.39</v>
      </c>
      <c r="H134" s="18">
        <v>2232198.12</v>
      </c>
      <c r="I134" s="18">
        <v>1245391.2</v>
      </c>
      <c r="J134" s="18">
        <v>1588108.37</v>
      </c>
      <c r="K134" s="18">
        <v>377270.5</v>
      </c>
      <c r="L134" s="18">
        <v>2836404.57</v>
      </c>
      <c r="M134" s="18">
        <v>793731.08</v>
      </c>
      <c r="N134" s="18">
        <v>572819.63</v>
      </c>
      <c r="O134" s="18">
        <v>0</v>
      </c>
      <c r="P134" s="18">
        <v>1811514.54</v>
      </c>
      <c r="Q134" s="18">
        <v>798592.16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119239.23</v>
      </c>
      <c r="Y134" s="18">
        <v>0</v>
      </c>
      <c r="Z134" s="18">
        <v>757917.94</v>
      </c>
      <c r="AA134" s="18">
        <v>1422437.43</v>
      </c>
    </row>
    <row r="135" spans="1:27" x14ac:dyDescent="0.25">
      <c r="A135" s="1" t="s">
        <v>266</v>
      </c>
      <c r="B135" s="1" t="s">
        <v>520</v>
      </c>
      <c r="C135" s="18">
        <v>7718044.2999999998</v>
      </c>
      <c r="D135" s="18">
        <v>6802507.7800000003</v>
      </c>
      <c r="E135" s="18">
        <v>0</v>
      </c>
      <c r="F135" s="18">
        <v>3931140.08</v>
      </c>
      <c r="G135" s="18">
        <v>152610.71</v>
      </c>
      <c r="H135" s="18">
        <v>378378.88</v>
      </c>
      <c r="I135" s="18">
        <v>172149.72</v>
      </c>
      <c r="J135" s="18">
        <v>247606.55</v>
      </c>
      <c r="K135" s="18">
        <v>105454.46</v>
      </c>
      <c r="L135" s="18">
        <v>570719.86</v>
      </c>
      <c r="M135" s="18">
        <v>474218.14</v>
      </c>
      <c r="N135" s="18">
        <v>4052.32</v>
      </c>
      <c r="O135" s="18">
        <v>0</v>
      </c>
      <c r="P135" s="18">
        <v>490081.95</v>
      </c>
      <c r="Q135" s="18">
        <v>276095.11</v>
      </c>
      <c r="R135" s="18">
        <v>0</v>
      </c>
      <c r="S135" s="18">
        <v>9399.67</v>
      </c>
      <c r="T135" s="18">
        <v>13466.6</v>
      </c>
      <c r="U135" s="18">
        <v>0</v>
      </c>
      <c r="V135" s="18">
        <v>0</v>
      </c>
      <c r="W135" s="18">
        <v>30790.59</v>
      </c>
      <c r="X135" s="18">
        <v>0</v>
      </c>
      <c r="Y135" s="18">
        <v>0</v>
      </c>
      <c r="Z135" s="18">
        <v>169875.66</v>
      </c>
      <c r="AA135" s="18">
        <v>692004</v>
      </c>
    </row>
    <row r="136" spans="1:27" x14ac:dyDescent="0.25">
      <c r="A136" s="1" t="s">
        <v>268</v>
      </c>
      <c r="B136" s="1" t="s">
        <v>521</v>
      </c>
      <c r="C136" s="18">
        <v>25785265.379999999</v>
      </c>
      <c r="D136" s="18">
        <v>22775173.879999999</v>
      </c>
      <c r="E136" s="18">
        <v>-21852.19</v>
      </c>
      <c r="F136" s="18">
        <v>12937112.789999999</v>
      </c>
      <c r="G136" s="18">
        <v>631322.59</v>
      </c>
      <c r="H136" s="18">
        <v>1086659.1000000001</v>
      </c>
      <c r="I136" s="18">
        <v>588770.85</v>
      </c>
      <c r="J136" s="18">
        <v>1689875.05</v>
      </c>
      <c r="K136" s="18">
        <v>365825.67</v>
      </c>
      <c r="L136" s="18">
        <v>2438340.4500000002</v>
      </c>
      <c r="M136" s="18">
        <v>760459.52</v>
      </c>
      <c r="N136" s="18">
        <v>411839.18</v>
      </c>
      <c r="O136" s="18">
        <v>0</v>
      </c>
      <c r="P136" s="18">
        <v>1442511.64</v>
      </c>
      <c r="Q136" s="18">
        <v>422457.04</v>
      </c>
      <c r="R136" s="18">
        <v>0</v>
      </c>
      <c r="S136" s="18">
        <v>169058.87</v>
      </c>
      <c r="T136" s="18">
        <v>0</v>
      </c>
      <c r="U136" s="18">
        <v>0</v>
      </c>
      <c r="V136" s="18">
        <v>108677.05</v>
      </c>
      <c r="W136" s="18">
        <v>0</v>
      </c>
      <c r="X136" s="18">
        <v>368595.58</v>
      </c>
      <c r="Y136" s="18">
        <v>0</v>
      </c>
      <c r="Z136" s="18">
        <v>868396.79</v>
      </c>
      <c r="AA136" s="18">
        <v>1495363.21</v>
      </c>
    </row>
    <row r="137" spans="1:27" x14ac:dyDescent="0.25">
      <c r="A137" s="1" t="s">
        <v>270</v>
      </c>
      <c r="B137" s="1" t="s">
        <v>522</v>
      </c>
      <c r="C137" s="18">
        <v>5355857.07</v>
      </c>
      <c r="D137" s="18">
        <v>4356879.2699999996</v>
      </c>
      <c r="E137" s="18">
        <v>0</v>
      </c>
      <c r="F137" s="18">
        <v>2664573.39</v>
      </c>
      <c r="G137" s="18">
        <v>194873.52</v>
      </c>
      <c r="H137" s="18">
        <v>273038.42</v>
      </c>
      <c r="I137" s="18">
        <v>287552.44</v>
      </c>
      <c r="J137" s="18">
        <v>196689.81</v>
      </c>
      <c r="K137" s="18">
        <v>96336.13</v>
      </c>
      <c r="L137" s="18">
        <v>302229.62</v>
      </c>
      <c r="M137" s="18">
        <v>73646.63</v>
      </c>
      <c r="N137" s="18">
        <v>42279.31</v>
      </c>
      <c r="O137" s="18">
        <v>0</v>
      </c>
      <c r="P137" s="18">
        <v>176262.38</v>
      </c>
      <c r="Q137" s="18">
        <v>49397.62</v>
      </c>
      <c r="R137" s="18">
        <v>0</v>
      </c>
      <c r="S137" s="18">
        <v>0</v>
      </c>
      <c r="T137" s="18">
        <v>0</v>
      </c>
      <c r="U137" s="18">
        <v>0</v>
      </c>
      <c r="V137" s="18">
        <v>200</v>
      </c>
      <c r="W137" s="18">
        <v>0</v>
      </c>
      <c r="X137" s="18">
        <v>240365</v>
      </c>
      <c r="Y137" s="18">
        <v>0</v>
      </c>
      <c r="Z137" s="18">
        <v>181336.83</v>
      </c>
      <c r="AA137" s="18">
        <v>577075.97</v>
      </c>
    </row>
    <row r="138" spans="1:27" x14ac:dyDescent="0.25">
      <c r="A138" s="1" t="s">
        <v>272</v>
      </c>
      <c r="B138" s="1" t="s">
        <v>523</v>
      </c>
      <c r="C138" s="18">
        <v>4755186.2300000004</v>
      </c>
      <c r="D138" s="18">
        <v>4541333.13</v>
      </c>
      <c r="E138" s="18">
        <v>0</v>
      </c>
      <c r="F138" s="18">
        <v>2423865.5699999998</v>
      </c>
      <c r="G138" s="18">
        <v>89101.26</v>
      </c>
      <c r="H138" s="18">
        <v>268679.13</v>
      </c>
      <c r="I138" s="18">
        <v>396599.72</v>
      </c>
      <c r="J138" s="18">
        <v>178600.35</v>
      </c>
      <c r="K138" s="18">
        <v>53218.75</v>
      </c>
      <c r="L138" s="18">
        <v>502668.36</v>
      </c>
      <c r="M138" s="18">
        <v>187721.42</v>
      </c>
      <c r="N138" s="18">
        <v>41464.82</v>
      </c>
      <c r="O138" s="18">
        <v>0</v>
      </c>
      <c r="P138" s="18">
        <v>315662.58</v>
      </c>
      <c r="Q138" s="18">
        <v>83751.17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18002.82</v>
      </c>
      <c r="Y138" s="18">
        <v>0</v>
      </c>
      <c r="Z138" s="18">
        <v>195850.28</v>
      </c>
      <c r="AA138" s="18">
        <v>0</v>
      </c>
    </row>
    <row r="139" spans="1:27" x14ac:dyDescent="0.25">
      <c r="A139" s="1" t="s">
        <v>274</v>
      </c>
      <c r="B139" s="1" t="s">
        <v>524</v>
      </c>
      <c r="C139" s="18">
        <v>16388691.720000001</v>
      </c>
      <c r="D139" s="18">
        <v>15197510.609999999</v>
      </c>
      <c r="E139" s="18">
        <v>0</v>
      </c>
      <c r="F139" s="18">
        <v>8596173.9900000002</v>
      </c>
      <c r="G139" s="18">
        <v>424730.42</v>
      </c>
      <c r="H139" s="18">
        <v>631943.42000000004</v>
      </c>
      <c r="I139" s="18">
        <v>673522.86</v>
      </c>
      <c r="J139" s="18">
        <v>627273.81999999995</v>
      </c>
      <c r="K139" s="18">
        <v>61598.36</v>
      </c>
      <c r="L139" s="18">
        <v>1540983.45</v>
      </c>
      <c r="M139" s="18">
        <v>1230916.99</v>
      </c>
      <c r="N139" s="18">
        <v>178965.6</v>
      </c>
      <c r="O139" s="18">
        <v>0</v>
      </c>
      <c r="P139" s="18">
        <v>883283.06</v>
      </c>
      <c r="Q139" s="18">
        <v>348118.64</v>
      </c>
      <c r="R139" s="18">
        <v>0</v>
      </c>
      <c r="S139" s="18">
        <v>0</v>
      </c>
      <c r="T139" s="18">
        <v>24854.880000000001</v>
      </c>
      <c r="U139" s="18">
        <v>0</v>
      </c>
      <c r="V139" s="18">
        <v>0</v>
      </c>
      <c r="W139" s="18">
        <v>0</v>
      </c>
      <c r="X139" s="18">
        <v>169733.56</v>
      </c>
      <c r="Y139" s="18">
        <v>0</v>
      </c>
      <c r="Z139" s="18">
        <v>818512.5</v>
      </c>
      <c r="AA139" s="18">
        <v>178080.17</v>
      </c>
    </row>
    <row r="140" spans="1:27" x14ac:dyDescent="0.25">
      <c r="A140" s="1" t="s">
        <v>276</v>
      </c>
      <c r="B140" s="1" t="s">
        <v>525</v>
      </c>
      <c r="C140" s="18">
        <v>32132464.239999998</v>
      </c>
      <c r="D140" s="18">
        <v>30061953.239999998</v>
      </c>
      <c r="E140" s="18">
        <v>-103648.64</v>
      </c>
      <c r="F140" s="18">
        <v>18055293.809999999</v>
      </c>
      <c r="G140" s="18">
        <v>859386.77</v>
      </c>
      <c r="H140" s="18">
        <v>1136072.27</v>
      </c>
      <c r="I140" s="18">
        <v>522428.4</v>
      </c>
      <c r="J140" s="18">
        <v>1428537.56</v>
      </c>
      <c r="K140" s="18">
        <v>189933.42</v>
      </c>
      <c r="L140" s="18">
        <v>2702518.14</v>
      </c>
      <c r="M140" s="18">
        <v>2244765.1800000002</v>
      </c>
      <c r="N140" s="18">
        <v>182765.55</v>
      </c>
      <c r="O140" s="18">
        <v>0</v>
      </c>
      <c r="P140" s="18">
        <v>1861061.54</v>
      </c>
      <c r="Q140" s="18">
        <v>879190.6</v>
      </c>
      <c r="R140" s="18">
        <v>0</v>
      </c>
      <c r="S140" s="18">
        <v>0</v>
      </c>
      <c r="T140" s="18">
        <v>435922.65</v>
      </c>
      <c r="U140" s="18">
        <v>0</v>
      </c>
      <c r="V140" s="18">
        <v>0</v>
      </c>
      <c r="W140" s="18">
        <v>0</v>
      </c>
      <c r="X140" s="18">
        <v>0</v>
      </c>
      <c r="Y140" s="18">
        <v>0</v>
      </c>
      <c r="Z140" s="18">
        <v>1353681.9</v>
      </c>
      <c r="AA140" s="18">
        <v>280906.45</v>
      </c>
    </row>
    <row r="141" spans="1:27" x14ac:dyDescent="0.25">
      <c r="A141" s="1" t="s">
        <v>278</v>
      </c>
      <c r="B141" s="1" t="s">
        <v>526</v>
      </c>
      <c r="C141" s="18">
        <v>68559964.930000007</v>
      </c>
      <c r="D141" s="18">
        <v>63706748.170000002</v>
      </c>
      <c r="E141" s="18">
        <v>0</v>
      </c>
      <c r="F141" s="18">
        <v>36667495.619999997</v>
      </c>
      <c r="G141" s="18">
        <v>1890196.65</v>
      </c>
      <c r="H141" s="18">
        <v>2447197.04</v>
      </c>
      <c r="I141" s="18">
        <v>1967324.7</v>
      </c>
      <c r="J141" s="18">
        <v>2639658.15</v>
      </c>
      <c r="K141" s="18">
        <v>542620.35</v>
      </c>
      <c r="L141" s="18">
        <v>6333094.29</v>
      </c>
      <c r="M141" s="18">
        <v>4766129.2699999996</v>
      </c>
      <c r="N141" s="18">
        <v>1199609.1200000001</v>
      </c>
      <c r="O141" s="18">
        <v>0</v>
      </c>
      <c r="P141" s="18">
        <v>3797055.56</v>
      </c>
      <c r="Q141" s="18">
        <v>1456367.42</v>
      </c>
      <c r="R141" s="18">
        <v>0</v>
      </c>
      <c r="S141" s="18">
        <v>15645.08</v>
      </c>
      <c r="T141" s="18">
        <v>7347</v>
      </c>
      <c r="U141" s="18">
        <v>0</v>
      </c>
      <c r="V141" s="18">
        <v>335000</v>
      </c>
      <c r="W141" s="18">
        <v>0</v>
      </c>
      <c r="X141" s="18">
        <v>474975.93</v>
      </c>
      <c r="Y141" s="18">
        <v>0</v>
      </c>
      <c r="Z141" s="18">
        <v>2043471.98</v>
      </c>
      <c r="AA141" s="18">
        <v>1976776.77</v>
      </c>
    </row>
    <row r="142" spans="1:27" x14ac:dyDescent="0.25">
      <c r="A142" s="1" t="s">
        <v>280</v>
      </c>
      <c r="B142" s="1" t="s">
        <v>527</v>
      </c>
      <c r="C142" s="18">
        <v>8114199.5099999998</v>
      </c>
      <c r="D142" s="18">
        <v>7615980.3300000001</v>
      </c>
      <c r="E142" s="18">
        <v>0</v>
      </c>
      <c r="F142" s="18">
        <v>4640608.3</v>
      </c>
      <c r="G142" s="18">
        <v>191429.86</v>
      </c>
      <c r="H142" s="18">
        <v>392024.88</v>
      </c>
      <c r="I142" s="18">
        <v>392795.63</v>
      </c>
      <c r="J142" s="18">
        <v>350035.88</v>
      </c>
      <c r="K142" s="18">
        <v>52938.28</v>
      </c>
      <c r="L142" s="18">
        <v>750893.42</v>
      </c>
      <c r="M142" s="18">
        <v>218760.89</v>
      </c>
      <c r="N142" s="18">
        <v>91016.69</v>
      </c>
      <c r="O142" s="18">
        <v>0</v>
      </c>
      <c r="P142" s="18">
        <v>448646.59</v>
      </c>
      <c r="Q142" s="18">
        <v>86829.91</v>
      </c>
      <c r="R142" s="18">
        <v>0</v>
      </c>
      <c r="S142" s="18">
        <v>0</v>
      </c>
      <c r="T142" s="18">
        <v>0</v>
      </c>
      <c r="U142" s="18">
        <v>0</v>
      </c>
      <c r="V142" s="18">
        <v>31054.93</v>
      </c>
      <c r="W142" s="18">
        <v>0</v>
      </c>
      <c r="X142" s="18">
        <v>46757.3</v>
      </c>
      <c r="Y142" s="18">
        <v>0</v>
      </c>
      <c r="Z142" s="18">
        <v>343583.1</v>
      </c>
      <c r="AA142" s="18">
        <v>76823.850000000006</v>
      </c>
    </row>
    <row r="143" spans="1:27" x14ac:dyDescent="0.25">
      <c r="A143" s="1" t="s">
        <v>282</v>
      </c>
      <c r="B143" s="1" t="s">
        <v>528</v>
      </c>
      <c r="C143" s="18">
        <v>3789248.09</v>
      </c>
      <c r="D143" s="18">
        <v>3589758.33</v>
      </c>
      <c r="E143" s="18">
        <v>0</v>
      </c>
      <c r="F143" s="18">
        <v>2067676.81</v>
      </c>
      <c r="G143" s="18">
        <v>145006.54</v>
      </c>
      <c r="H143" s="18">
        <v>195791.56</v>
      </c>
      <c r="I143" s="18">
        <v>246312.74</v>
      </c>
      <c r="J143" s="18">
        <v>150366.43</v>
      </c>
      <c r="K143" s="18">
        <v>30940.26</v>
      </c>
      <c r="L143" s="18">
        <v>366789.95</v>
      </c>
      <c r="M143" s="18">
        <v>66453.72</v>
      </c>
      <c r="N143" s="18">
        <v>5085.1099999999997</v>
      </c>
      <c r="O143" s="18">
        <v>0</v>
      </c>
      <c r="P143" s="18">
        <v>221997.34</v>
      </c>
      <c r="Q143" s="18">
        <v>93337.87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144743.09</v>
      </c>
      <c r="AA143" s="18">
        <v>54746.67</v>
      </c>
    </row>
    <row r="144" spans="1:27" x14ac:dyDescent="0.25">
      <c r="A144" s="1" t="s">
        <v>284</v>
      </c>
      <c r="B144" s="1" t="s">
        <v>529</v>
      </c>
      <c r="C144" s="18">
        <v>16427988.77</v>
      </c>
      <c r="D144" s="18">
        <v>15102847.039999999</v>
      </c>
      <c r="E144" s="18">
        <v>0</v>
      </c>
      <c r="F144" s="18">
        <v>9002904.8200000003</v>
      </c>
      <c r="G144" s="18">
        <v>302098.09000000003</v>
      </c>
      <c r="H144" s="18">
        <v>386889.37</v>
      </c>
      <c r="I144" s="18">
        <v>1372085.09</v>
      </c>
      <c r="J144" s="18">
        <v>912669.93</v>
      </c>
      <c r="K144" s="18">
        <v>63497.99</v>
      </c>
      <c r="L144" s="18">
        <v>1217761.29</v>
      </c>
      <c r="M144" s="18">
        <v>656079.06000000006</v>
      </c>
      <c r="N144" s="18">
        <v>0</v>
      </c>
      <c r="O144" s="18">
        <v>0</v>
      </c>
      <c r="P144" s="18">
        <v>916521.31</v>
      </c>
      <c r="Q144" s="18">
        <v>272340.09000000003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546255.07999999996</v>
      </c>
      <c r="AA144" s="18">
        <v>778886.65</v>
      </c>
    </row>
    <row r="145" spans="1:27" x14ac:dyDescent="0.25">
      <c r="A145" s="1" t="s">
        <v>286</v>
      </c>
      <c r="B145" s="1" t="s">
        <v>530</v>
      </c>
      <c r="C145" s="18">
        <v>2989749.48</v>
      </c>
      <c r="D145" s="18">
        <v>2827123.51</v>
      </c>
      <c r="E145" s="18">
        <v>0</v>
      </c>
      <c r="F145" s="18">
        <v>1748986.41</v>
      </c>
      <c r="G145" s="18">
        <v>1026.3699999999999</v>
      </c>
      <c r="H145" s="18">
        <v>102200.52</v>
      </c>
      <c r="I145" s="18">
        <v>208728.66</v>
      </c>
      <c r="J145" s="18">
        <v>140933.26</v>
      </c>
      <c r="K145" s="18">
        <v>40094.61</v>
      </c>
      <c r="L145" s="18">
        <v>283104.37</v>
      </c>
      <c r="M145" s="18">
        <v>38081.46</v>
      </c>
      <c r="N145" s="18">
        <v>24826.27</v>
      </c>
      <c r="O145" s="18">
        <v>0</v>
      </c>
      <c r="P145" s="18">
        <v>174755.66</v>
      </c>
      <c r="Q145" s="18">
        <v>64385.919999999998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4987.55</v>
      </c>
      <c r="Y145" s="18">
        <v>0</v>
      </c>
      <c r="Z145" s="18">
        <v>119389.42</v>
      </c>
      <c r="AA145" s="18">
        <v>38249</v>
      </c>
    </row>
    <row r="146" spans="1:27" x14ac:dyDescent="0.25">
      <c r="A146" s="1" t="s">
        <v>288</v>
      </c>
      <c r="B146" s="1" t="s">
        <v>531</v>
      </c>
      <c r="C146" s="18">
        <v>46955839.259999998</v>
      </c>
      <c r="D146" s="18">
        <v>44351565.090000004</v>
      </c>
      <c r="E146" s="18">
        <v>-237604.28</v>
      </c>
      <c r="F146" s="18">
        <v>25648844.539999999</v>
      </c>
      <c r="G146" s="18">
        <v>1810414.14</v>
      </c>
      <c r="H146" s="18">
        <v>1742739.53</v>
      </c>
      <c r="I146" s="18">
        <v>1357739.76</v>
      </c>
      <c r="J146" s="18">
        <v>1795167.31</v>
      </c>
      <c r="K146" s="18">
        <v>324976.15000000002</v>
      </c>
      <c r="L146" s="18">
        <v>4176735.47</v>
      </c>
      <c r="M146" s="18">
        <v>2921719.16</v>
      </c>
      <c r="N146" s="18">
        <v>512771.73</v>
      </c>
      <c r="O146" s="18">
        <v>0</v>
      </c>
      <c r="P146" s="18">
        <v>2674404.84</v>
      </c>
      <c r="Q146" s="18">
        <v>1386052.46</v>
      </c>
      <c r="R146" s="18">
        <v>0</v>
      </c>
      <c r="S146" s="18">
        <v>60854</v>
      </c>
      <c r="T146" s="18">
        <v>0</v>
      </c>
      <c r="U146" s="18">
        <v>0</v>
      </c>
      <c r="V146" s="18">
        <v>600</v>
      </c>
      <c r="W146" s="18">
        <v>0</v>
      </c>
      <c r="X146" s="18">
        <v>251943.31</v>
      </c>
      <c r="Y146" s="18">
        <v>0</v>
      </c>
      <c r="Z146" s="18">
        <v>2098133.86</v>
      </c>
      <c r="AA146" s="18">
        <v>192743</v>
      </c>
    </row>
    <row r="147" spans="1:27" x14ac:dyDescent="0.25">
      <c r="A147" s="1" t="s">
        <v>290</v>
      </c>
      <c r="B147" s="1" t="s">
        <v>532</v>
      </c>
      <c r="C147" s="18">
        <v>5473749.4400000004</v>
      </c>
      <c r="D147" s="18">
        <v>5026068.84</v>
      </c>
      <c r="E147" s="18">
        <v>-6545.92</v>
      </c>
      <c r="F147" s="18">
        <v>2979124.12</v>
      </c>
      <c r="G147" s="18">
        <v>227943.19</v>
      </c>
      <c r="H147" s="18">
        <v>239928.37</v>
      </c>
      <c r="I147" s="18">
        <v>270405.43</v>
      </c>
      <c r="J147" s="18">
        <v>327726.44</v>
      </c>
      <c r="K147" s="18">
        <v>72416.210000000006</v>
      </c>
      <c r="L147" s="18">
        <v>431252.96</v>
      </c>
      <c r="M147" s="18">
        <v>160534.53</v>
      </c>
      <c r="N147" s="18">
        <v>5063.42</v>
      </c>
      <c r="O147" s="18">
        <v>0</v>
      </c>
      <c r="P147" s="18">
        <v>266413.63</v>
      </c>
      <c r="Q147" s="18">
        <v>45260.54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195706.52</v>
      </c>
      <c r="AA147" s="18">
        <v>251974.08</v>
      </c>
    </row>
    <row r="148" spans="1:27" x14ac:dyDescent="0.25">
      <c r="A148" s="1" t="s">
        <v>292</v>
      </c>
      <c r="B148" s="1" t="s">
        <v>533</v>
      </c>
      <c r="C148" s="18">
        <v>2463596.5699999998</v>
      </c>
      <c r="D148" s="18">
        <v>2276085.0299999998</v>
      </c>
      <c r="E148" s="18">
        <v>0</v>
      </c>
      <c r="F148" s="18">
        <v>1290902.1000000001</v>
      </c>
      <c r="G148" s="18">
        <v>84645.58</v>
      </c>
      <c r="H148" s="18">
        <v>91469.5</v>
      </c>
      <c r="I148" s="18">
        <v>206013.88</v>
      </c>
      <c r="J148" s="18">
        <v>81644.320000000007</v>
      </c>
      <c r="K148" s="18">
        <v>0</v>
      </c>
      <c r="L148" s="18">
        <v>155917.32999999999</v>
      </c>
      <c r="M148" s="18">
        <v>160654.35</v>
      </c>
      <c r="N148" s="18">
        <v>4278.59</v>
      </c>
      <c r="O148" s="18">
        <v>0</v>
      </c>
      <c r="P148" s="18">
        <v>147483.31</v>
      </c>
      <c r="Q148" s="18">
        <v>53076.07</v>
      </c>
      <c r="R148" s="18">
        <v>0</v>
      </c>
      <c r="S148" s="18">
        <v>0</v>
      </c>
      <c r="T148" s="18">
        <v>41361.96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93969.34</v>
      </c>
      <c r="AA148" s="18">
        <v>52180.24</v>
      </c>
    </row>
    <row r="149" spans="1:27" x14ac:dyDescent="0.25">
      <c r="A149" s="1" t="s">
        <v>294</v>
      </c>
      <c r="B149" s="1" t="s">
        <v>534</v>
      </c>
      <c r="C149" s="18">
        <v>17711278.629999999</v>
      </c>
      <c r="D149" s="18">
        <v>16901070.48</v>
      </c>
      <c r="E149" s="18">
        <v>-39453.53</v>
      </c>
      <c r="F149" s="18">
        <v>10150206.189999999</v>
      </c>
      <c r="G149" s="18">
        <v>685549.53</v>
      </c>
      <c r="H149" s="18">
        <v>768490.11</v>
      </c>
      <c r="I149" s="18">
        <v>294981.90000000002</v>
      </c>
      <c r="J149" s="18">
        <v>670090.36</v>
      </c>
      <c r="K149" s="18">
        <v>130892.96</v>
      </c>
      <c r="L149" s="18">
        <v>1488142.1</v>
      </c>
      <c r="M149" s="18">
        <v>1300555.56</v>
      </c>
      <c r="N149" s="18">
        <v>100502.81</v>
      </c>
      <c r="O149" s="18">
        <v>0</v>
      </c>
      <c r="P149" s="18">
        <v>1002867.06</v>
      </c>
      <c r="Q149" s="18">
        <v>308791.90000000002</v>
      </c>
      <c r="R149" s="18">
        <v>0</v>
      </c>
      <c r="S149" s="18">
        <v>1463.83</v>
      </c>
      <c r="T149" s="18">
        <v>2754.6</v>
      </c>
      <c r="U149" s="18">
        <v>0</v>
      </c>
      <c r="V149" s="18">
        <v>102643.24</v>
      </c>
      <c r="W149" s="18">
        <v>0</v>
      </c>
      <c r="X149" s="18">
        <v>0</v>
      </c>
      <c r="Y149" s="18">
        <v>0</v>
      </c>
      <c r="Z149" s="18">
        <v>589644.48</v>
      </c>
      <c r="AA149" s="18">
        <v>113702</v>
      </c>
    </row>
    <row r="150" spans="1:27" x14ac:dyDescent="0.25">
      <c r="A150" s="1" t="s">
        <v>296</v>
      </c>
      <c r="B150" s="1" t="s">
        <v>535</v>
      </c>
      <c r="C150" s="18">
        <v>19572327.59</v>
      </c>
      <c r="D150" s="18">
        <v>18325072.859999999</v>
      </c>
      <c r="E150" s="18">
        <v>-50281.919999999998</v>
      </c>
      <c r="F150" s="18">
        <v>10926737.439999999</v>
      </c>
      <c r="G150" s="18">
        <v>456433.21</v>
      </c>
      <c r="H150" s="18">
        <v>712079.81</v>
      </c>
      <c r="I150" s="18">
        <v>512748.27</v>
      </c>
      <c r="J150" s="18">
        <v>793900.18</v>
      </c>
      <c r="K150" s="18">
        <v>117906.71</v>
      </c>
      <c r="L150" s="18">
        <v>1908490.73</v>
      </c>
      <c r="M150" s="18">
        <v>1458649.78</v>
      </c>
      <c r="N150" s="18">
        <v>0</v>
      </c>
      <c r="O150" s="18">
        <v>0</v>
      </c>
      <c r="P150" s="18">
        <v>1109182.8899999999</v>
      </c>
      <c r="Q150" s="18">
        <v>328943.84000000003</v>
      </c>
      <c r="R150" s="18">
        <v>0</v>
      </c>
      <c r="S150" s="18">
        <v>0</v>
      </c>
      <c r="T150" s="18">
        <v>20910.990000000002</v>
      </c>
      <c r="U150" s="18">
        <v>750</v>
      </c>
      <c r="V150" s="18">
        <v>0</v>
      </c>
      <c r="W150" s="18">
        <v>0</v>
      </c>
      <c r="X150" s="18">
        <v>0</v>
      </c>
      <c r="Y150" s="18">
        <v>0</v>
      </c>
      <c r="Z150" s="18">
        <v>721280.74</v>
      </c>
      <c r="AA150" s="18">
        <v>504313</v>
      </c>
    </row>
    <row r="151" spans="1:27" x14ac:dyDescent="0.25">
      <c r="A151" s="1" t="s">
        <v>298</v>
      </c>
      <c r="B151" s="1" t="s">
        <v>536</v>
      </c>
      <c r="C151" s="18">
        <v>16704932.51</v>
      </c>
      <c r="D151" s="18">
        <v>15828219.84</v>
      </c>
      <c r="E151" s="18">
        <v>60843.83</v>
      </c>
      <c r="F151" s="18">
        <v>8991807</v>
      </c>
      <c r="G151" s="18">
        <v>850285.74</v>
      </c>
      <c r="H151" s="18">
        <v>887712.59</v>
      </c>
      <c r="I151" s="18">
        <v>331404.55</v>
      </c>
      <c r="J151" s="18">
        <v>758042.21</v>
      </c>
      <c r="K151" s="18">
        <v>148790.43</v>
      </c>
      <c r="L151" s="18">
        <v>1342939.24</v>
      </c>
      <c r="M151" s="18">
        <v>1050873.77</v>
      </c>
      <c r="N151" s="18">
        <v>112947.39</v>
      </c>
      <c r="O151" s="18">
        <v>0</v>
      </c>
      <c r="P151" s="18">
        <v>999741.04</v>
      </c>
      <c r="Q151" s="18">
        <v>353675.88</v>
      </c>
      <c r="R151" s="18">
        <v>0</v>
      </c>
      <c r="S151" s="18">
        <v>0</v>
      </c>
      <c r="T151" s="18">
        <v>90960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696094.61</v>
      </c>
      <c r="AA151" s="18">
        <v>89658.06</v>
      </c>
    </row>
    <row r="152" spans="1:27" x14ac:dyDescent="0.25">
      <c r="A152" s="1" t="s">
        <v>300</v>
      </c>
      <c r="B152" s="1" t="s">
        <v>537</v>
      </c>
      <c r="C152" s="18">
        <v>11768899.720000001</v>
      </c>
      <c r="D152" s="18">
        <v>10827707.470000001</v>
      </c>
      <c r="E152" s="18">
        <v>1165.99</v>
      </c>
      <c r="F152" s="18">
        <v>6224086.7999999998</v>
      </c>
      <c r="G152" s="18">
        <v>412889.19</v>
      </c>
      <c r="H152" s="18">
        <v>562975.17000000004</v>
      </c>
      <c r="I152" s="18">
        <v>589663.97</v>
      </c>
      <c r="J152" s="18">
        <v>724007.94</v>
      </c>
      <c r="K152" s="18">
        <v>110908.13</v>
      </c>
      <c r="L152" s="18">
        <v>1248576.95</v>
      </c>
      <c r="M152" s="18">
        <v>363533.43</v>
      </c>
      <c r="N152" s="18">
        <v>58679.72</v>
      </c>
      <c r="O152" s="18">
        <v>0</v>
      </c>
      <c r="P152" s="18">
        <v>531358.11</v>
      </c>
      <c r="Q152" s="18">
        <v>1028.06</v>
      </c>
      <c r="R152" s="18">
        <v>0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625575.25</v>
      </c>
      <c r="AA152" s="18">
        <v>315617</v>
      </c>
    </row>
    <row r="153" spans="1:27" x14ac:dyDescent="0.25">
      <c r="A153" s="1" t="s">
        <v>302</v>
      </c>
      <c r="B153" s="1" t="s">
        <v>538</v>
      </c>
      <c r="C153" s="18">
        <v>9340836.5700000003</v>
      </c>
      <c r="D153" s="18">
        <v>7992197.4000000004</v>
      </c>
      <c r="E153" s="18">
        <v>-24877.29</v>
      </c>
      <c r="F153" s="18">
        <v>4163423.42</v>
      </c>
      <c r="G153" s="18">
        <v>317743.11</v>
      </c>
      <c r="H153" s="18">
        <v>429620.27</v>
      </c>
      <c r="I153" s="18">
        <v>483715.55</v>
      </c>
      <c r="J153" s="18">
        <v>515164.66</v>
      </c>
      <c r="K153" s="18">
        <v>0</v>
      </c>
      <c r="L153" s="18">
        <v>952018.94</v>
      </c>
      <c r="M153" s="18">
        <v>355000.46</v>
      </c>
      <c r="N153" s="18">
        <v>115351.06</v>
      </c>
      <c r="O153" s="18">
        <v>0</v>
      </c>
      <c r="P153" s="18">
        <v>480742.25</v>
      </c>
      <c r="Q153" s="18">
        <v>179417.68</v>
      </c>
      <c r="R153" s="18">
        <v>0</v>
      </c>
      <c r="S153" s="18">
        <v>0</v>
      </c>
      <c r="T153" s="18">
        <v>112360.97</v>
      </c>
      <c r="U153" s="18">
        <v>0</v>
      </c>
      <c r="V153" s="18">
        <v>0</v>
      </c>
      <c r="W153" s="18">
        <v>0</v>
      </c>
      <c r="X153" s="18">
        <v>515293.71</v>
      </c>
      <c r="Y153" s="18">
        <v>0</v>
      </c>
      <c r="Z153" s="18">
        <v>283485</v>
      </c>
      <c r="AA153" s="18">
        <v>437499.49</v>
      </c>
    </row>
    <row r="154" spans="1:27" x14ac:dyDescent="0.25">
      <c r="A154" s="1" t="s">
        <v>304</v>
      </c>
      <c r="B154" s="1" t="s">
        <v>539</v>
      </c>
      <c r="C154" s="18">
        <v>2550786.9900000002</v>
      </c>
      <c r="D154" s="18">
        <v>2243041.11</v>
      </c>
      <c r="E154" s="18">
        <v>0</v>
      </c>
      <c r="F154" s="18">
        <v>1448006.91</v>
      </c>
      <c r="G154" s="18">
        <v>41304.57</v>
      </c>
      <c r="H154" s="18">
        <v>27455.33</v>
      </c>
      <c r="I154" s="18">
        <v>198329.92</v>
      </c>
      <c r="J154" s="18">
        <v>74446.97</v>
      </c>
      <c r="K154" s="18">
        <v>0</v>
      </c>
      <c r="L154" s="18">
        <v>137602.5</v>
      </c>
      <c r="M154" s="18">
        <v>130850.45</v>
      </c>
      <c r="N154" s="18">
        <v>0</v>
      </c>
      <c r="O154" s="18">
        <v>0</v>
      </c>
      <c r="P154" s="18">
        <v>144464.9</v>
      </c>
      <c r="Q154" s="18">
        <v>40579.56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490.95</v>
      </c>
      <c r="Y154" s="18">
        <v>0</v>
      </c>
      <c r="Z154" s="18">
        <v>119911.93</v>
      </c>
      <c r="AA154" s="18">
        <v>187343</v>
      </c>
    </row>
    <row r="155" spans="1:27" x14ac:dyDescent="0.25">
      <c r="A155" s="1" t="s">
        <v>306</v>
      </c>
      <c r="B155" s="1" t="s">
        <v>540</v>
      </c>
      <c r="C155" s="18">
        <v>39794089.350000001</v>
      </c>
      <c r="D155" s="18">
        <v>32604240.059999999</v>
      </c>
      <c r="E155" s="18">
        <v>0</v>
      </c>
      <c r="F155" s="18">
        <v>19805004.850000001</v>
      </c>
      <c r="G155" s="18">
        <v>1496604.01</v>
      </c>
      <c r="H155" s="18">
        <v>1244064.7</v>
      </c>
      <c r="I155" s="18">
        <v>506623.7</v>
      </c>
      <c r="J155" s="18">
        <v>1574430.21</v>
      </c>
      <c r="K155" s="18">
        <v>453470.34</v>
      </c>
      <c r="L155" s="18">
        <v>2921085.19</v>
      </c>
      <c r="M155" s="18">
        <v>2133819.5699999998</v>
      </c>
      <c r="N155" s="18">
        <v>461423.02</v>
      </c>
      <c r="O155" s="18">
        <v>0</v>
      </c>
      <c r="P155" s="18">
        <v>1684950.18</v>
      </c>
      <c r="Q155" s="18">
        <v>322764.28999999998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369457.9</v>
      </c>
      <c r="Y155" s="18">
        <v>0</v>
      </c>
      <c r="Z155" s="18">
        <v>2176154.5099999998</v>
      </c>
      <c r="AA155" s="18">
        <v>4644236.88</v>
      </c>
    </row>
    <row r="156" spans="1:27" x14ac:dyDescent="0.25">
      <c r="A156" s="1" t="s">
        <v>308</v>
      </c>
      <c r="B156" s="1" t="s">
        <v>541</v>
      </c>
      <c r="C156" s="18">
        <v>28584643.809999999</v>
      </c>
      <c r="D156" s="18">
        <v>26481858.399999999</v>
      </c>
      <c r="E156" s="18">
        <v>0</v>
      </c>
      <c r="F156" s="18">
        <v>15158147.85</v>
      </c>
      <c r="G156" s="18">
        <v>1130269.99</v>
      </c>
      <c r="H156" s="18">
        <v>1261532.1100000001</v>
      </c>
      <c r="I156" s="18">
        <v>693397.71</v>
      </c>
      <c r="J156" s="18">
        <v>1080207.76</v>
      </c>
      <c r="K156" s="18">
        <v>184973.43</v>
      </c>
      <c r="L156" s="18">
        <v>2432776.7799999998</v>
      </c>
      <c r="M156" s="18">
        <v>1839698.62</v>
      </c>
      <c r="N156" s="18">
        <v>292662.89</v>
      </c>
      <c r="O156" s="18">
        <v>0</v>
      </c>
      <c r="P156" s="18">
        <v>2152633.7400000002</v>
      </c>
      <c r="Q156" s="18">
        <v>255557.52</v>
      </c>
      <c r="R156" s="18">
        <v>0</v>
      </c>
      <c r="S156" s="18">
        <v>1000</v>
      </c>
      <c r="T156" s="18">
        <v>0</v>
      </c>
      <c r="U156" s="18">
        <v>0</v>
      </c>
      <c r="V156" s="18">
        <v>0</v>
      </c>
      <c r="W156" s="18">
        <v>0</v>
      </c>
      <c r="X156" s="18">
        <v>18453.14</v>
      </c>
      <c r="Y156" s="18">
        <v>0</v>
      </c>
      <c r="Z156" s="18">
        <v>1624010.27</v>
      </c>
      <c r="AA156" s="18">
        <v>459322</v>
      </c>
    </row>
    <row r="157" spans="1:27" x14ac:dyDescent="0.25">
      <c r="A157" s="1" t="s">
        <v>310</v>
      </c>
      <c r="B157" s="1" t="s">
        <v>542</v>
      </c>
      <c r="C157" s="18">
        <v>2074941.4</v>
      </c>
      <c r="D157" s="18">
        <v>1994581.76</v>
      </c>
      <c r="E157" s="18">
        <v>0</v>
      </c>
      <c r="F157" s="18">
        <v>1168477.18</v>
      </c>
      <c r="G157" s="18">
        <v>144660.63</v>
      </c>
      <c r="H157" s="18">
        <v>43959.81</v>
      </c>
      <c r="I157" s="18">
        <v>198706.76</v>
      </c>
      <c r="J157" s="18">
        <v>83808.5</v>
      </c>
      <c r="K157" s="18">
        <v>0</v>
      </c>
      <c r="L157" s="18">
        <v>213489.8</v>
      </c>
      <c r="M157" s="18">
        <v>17032.43</v>
      </c>
      <c r="N157" s="18">
        <v>0</v>
      </c>
      <c r="O157" s="18">
        <v>0</v>
      </c>
      <c r="P157" s="18">
        <v>124446.65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50345.64</v>
      </c>
      <c r="AA157" s="18">
        <v>30014</v>
      </c>
    </row>
    <row r="158" spans="1:27" x14ac:dyDescent="0.25">
      <c r="A158" s="1" t="s">
        <v>312</v>
      </c>
      <c r="B158" s="1" t="s">
        <v>543</v>
      </c>
      <c r="C158" s="18">
        <v>16307825.050000001</v>
      </c>
      <c r="D158" s="18">
        <v>15404260.5</v>
      </c>
      <c r="E158" s="18">
        <v>-12310.27</v>
      </c>
      <c r="F158" s="18">
        <v>9731730</v>
      </c>
      <c r="G158" s="18">
        <v>605626.94999999995</v>
      </c>
      <c r="H158" s="18">
        <v>551002.03</v>
      </c>
      <c r="I158" s="18">
        <v>310465.65999999997</v>
      </c>
      <c r="J158" s="18">
        <v>665154.12</v>
      </c>
      <c r="K158" s="18">
        <v>42947.4</v>
      </c>
      <c r="L158" s="18">
        <v>1690511.79</v>
      </c>
      <c r="M158" s="18">
        <v>733379.16</v>
      </c>
      <c r="N158" s="18">
        <v>27137.64</v>
      </c>
      <c r="O158" s="18">
        <v>0</v>
      </c>
      <c r="P158" s="18">
        <v>911003.23</v>
      </c>
      <c r="Q158" s="18">
        <v>135302.51999999999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115395.91</v>
      </c>
      <c r="Y158" s="18">
        <v>0</v>
      </c>
      <c r="Z158" s="18">
        <v>716386.48</v>
      </c>
      <c r="AA158" s="18">
        <v>71782.16</v>
      </c>
    </row>
    <row r="159" spans="1:27" x14ac:dyDescent="0.25">
      <c r="A159" s="1" t="s">
        <v>314</v>
      </c>
      <c r="B159" s="1" t="s">
        <v>544</v>
      </c>
      <c r="C159" s="18">
        <v>10140403.18</v>
      </c>
      <c r="D159" s="18">
        <v>8363464.8099999996</v>
      </c>
      <c r="E159" s="18">
        <v>0</v>
      </c>
      <c r="F159" s="18">
        <v>5198609.66</v>
      </c>
      <c r="G159" s="18">
        <v>233156.01</v>
      </c>
      <c r="H159" s="18">
        <v>343897.45</v>
      </c>
      <c r="I159" s="18">
        <v>404943.67</v>
      </c>
      <c r="J159" s="18">
        <v>368030.79</v>
      </c>
      <c r="K159" s="18">
        <v>69294.570000000007</v>
      </c>
      <c r="L159" s="18">
        <v>706921.32</v>
      </c>
      <c r="M159" s="18">
        <v>249417.9</v>
      </c>
      <c r="N159" s="18">
        <v>86597.77</v>
      </c>
      <c r="O159" s="18">
        <v>0</v>
      </c>
      <c r="P159" s="18">
        <v>498086.5</v>
      </c>
      <c r="Q159" s="18">
        <v>204509.17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767.1</v>
      </c>
      <c r="Y159" s="18">
        <v>0</v>
      </c>
      <c r="Z159" s="18">
        <v>432060.34</v>
      </c>
      <c r="AA159" s="18">
        <v>1344110.93</v>
      </c>
    </row>
    <row r="160" spans="1:27" x14ac:dyDescent="0.25">
      <c r="A160" s="1" t="s">
        <v>316</v>
      </c>
      <c r="B160" s="1" t="s">
        <v>545</v>
      </c>
      <c r="C160" s="18">
        <v>1216101.6599999999</v>
      </c>
      <c r="D160" s="18">
        <v>1098693.45</v>
      </c>
      <c r="E160" s="18">
        <v>0</v>
      </c>
      <c r="F160" s="18">
        <v>633347.46</v>
      </c>
      <c r="G160" s="18">
        <v>12714.53</v>
      </c>
      <c r="H160" s="18">
        <v>39951.51</v>
      </c>
      <c r="I160" s="18">
        <v>163723.38</v>
      </c>
      <c r="J160" s="18">
        <v>82599.69</v>
      </c>
      <c r="K160" s="18">
        <v>0</v>
      </c>
      <c r="L160" s="18">
        <v>109475.47</v>
      </c>
      <c r="M160" s="18">
        <v>0</v>
      </c>
      <c r="N160" s="18">
        <v>0</v>
      </c>
      <c r="O160" s="18">
        <v>0</v>
      </c>
      <c r="P160" s="18">
        <v>56881.41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6327.96</v>
      </c>
      <c r="Y160" s="18">
        <v>0</v>
      </c>
      <c r="Z160" s="18">
        <v>59082.5</v>
      </c>
      <c r="AA160" s="18">
        <v>51997.75</v>
      </c>
    </row>
    <row r="161" spans="1:27" x14ac:dyDescent="0.25">
      <c r="A161" s="1" t="s">
        <v>318</v>
      </c>
      <c r="B161" s="1" t="s">
        <v>546</v>
      </c>
      <c r="C161" s="18">
        <v>12841673.93</v>
      </c>
      <c r="D161" s="18">
        <v>11936315.42</v>
      </c>
      <c r="E161" s="18">
        <v>0</v>
      </c>
      <c r="F161" s="18">
        <v>7026384.0999999996</v>
      </c>
      <c r="G161" s="18">
        <v>459774.57</v>
      </c>
      <c r="H161" s="18">
        <v>381594.78</v>
      </c>
      <c r="I161" s="18">
        <v>483336.11</v>
      </c>
      <c r="J161" s="18">
        <v>617423.61</v>
      </c>
      <c r="K161" s="18">
        <v>101600.26</v>
      </c>
      <c r="L161" s="18">
        <v>852367.59</v>
      </c>
      <c r="M161" s="18">
        <v>976429.51</v>
      </c>
      <c r="N161" s="18">
        <v>103459.86</v>
      </c>
      <c r="O161" s="18">
        <v>0</v>
      </c>
      <c r="P161" s="18">
        <v>835495.03</v>
      </c>
      <c r="Q161" s="18">
        <v>98450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228946.03</v>
      </c>
      <c r="Y161" s="18">
        <v>0</v>
      </c>
      <c r="Z161" s="18">
        <v>618538.48</v>
      </c>
      <c r="AA161" s="18">
        <v>57874</v>
      </c>
    </row>
    <row r="162" spans="1:27" x14ac:dyDescent="0.25">
      <c r="A162" s="1" t="s">
        <v>320</v>
      </c>
      <c r="B162" s="1" t="s">
        <v>547</v>
      </c>
      <c r="C162" s="18">
        <v>14910544.58</v>
      </c>
      <c r="D162" s="18">
        <v>13893419.49</v>
      </c>
      <c r="E162" s="18">
        <v>-26921.34</v>
      </c>
      <c r="F162" s="18">
        <v>8240934.7199999997</v>
      </c>
      <c r="G162" s="18">
        <v>550537.72</v>
      </c>
      <c r="H162" s="18">
        <v>537271.13</v>
      </c>
      <c r="I162" s="18">
        <v>645688.94999999995</v>
      </c>
      <c r="J162" s="18">
        <v>618147.87</v>
      </c>
      <c r="K162" s="18">
        <v>63277.96</v>
      </c>
      <c r="L162" s="18">
        <v>1163252.03</v>
      </c>
      <c r="M162" s="18">
        <v>1082306.3600000001</v>
      </c>
      <c r="N162" s="18">
        <v>0</v>
      </c>
      <c r="O162" s="18">
        <v>0</v>
      </c>
      <c r="P162" s="18">
        <v>780603.88</v>
      </c>
      <c r="Q162" s="18">
        <v>211398.87</v>
      </c>
      <c r="R162" s="18">
        <v>0</v>
      </c>
      <c r="S162" s="18">
        <v>0</v>
      </c>
      <c r="T162" s="18">
        <v>4964.8599999999997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686570.23</v>
      </c>
      <c r="AA162" s="18">
        <v>325590</v>
      </c>
    </row>
    <row r="163" spans="1:27" x14ac:dyDescent="0.25">
      <c r="A163" s="1" t="s">
        <v>322</v>
      </c>
      <c r="B163" s="1" t="s">
        <v>548</v>
      </c>
      <c r="C163" s="18">
        <v>12844987.460000001</v>
      </c>
      <c r="D163" s="18">
        <v>11348470.98</v>
      </c>
      <c r="E163" s="18">
        <v>-21186.75</v>
      </c>
      <c r="F163" s="18">
        <v>5984649.7000000002</v>
      </c>
      <c r="G163" s="18">
        <v>364087.35</v>
      </c>
      <c r="H163" s="18">
        <v>574001.54</v>
      </c>
      <c r="I163" s="18">
        <v>394598.1</v>
      </c>
      <c r="J163" s="18">
        <v>696753.51</v>
      </c>
      <c r="K163" s="18">
        <v>52199.91</v>
      </c>
      <c r="L163" s="18">
        <v>1144366.49</v>
      </c>
      <c r="M163" s="18">
        <v>826761.59</v>
      </c>
      <c r="N163" s="18">
        <v>256807.54</v>
      </c>
      <c r="O163" s="18">
        <v>0</v>
      </c>
      <c r="P163" s="18">
        <v>887113.4</v>
      </c>
      <c r="Q163" s="18">
        <v>167131.85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713474.74</v>
      </c>
      <c r="AA163" s="18">
        <v>783041.74</v>
      </c>
    </row>
    <row r="164" spans="1:27" x14ac:dyDescent="0.25">
      <c r="A164" s="1" t="s">
        <v>324</v>
      </c>
      <c r="B164" s="1" t="s">
        <v>549</v>
      </c>
      <c r="C164" s="18">
        <v>13619141.619999999</v>
      </c>
      <c r="D164" s="18">
        <v>10948263.08</v>
      </c>
      <c r="E164" s="18">
        <v>20109.22</v>
      </c>
      <c r="F164" s="18">
        <v>6263787.8499999996</v>
      </c>
      <c r="G164" s="18">
        <v>355200.19</v>
      </c>
      <c r="H164" s="18">
        <v>526867.80000000005</v>
      </c>
      <c r="I164" s="18">
        <v>496008.9</v>
      </c>
      <c r="J164" s="18">
        <v>557002.30000000005</v>
      </c>
      <c r="K164" s="18">
        <v>102881.95</v>
      </c>
      <c r="L164" s="18">
        <v>898554.7</v>
      </c>
      <c r="M164" s="18">
        <v>780060.77</v>
      </c>
      <c r="N164" s="18">
        <v>142017.1</v>
      </c>
      <c r="O164" s="18">
        <v>0</v>
      </c>
      <c r="P164" s="18">
        <v>668805.85</v>
      </c>
      <c r="Q164" s="18">
        <v>157075.67000000001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363270.34</v>
      </c>
      <c r="X164" s="18">
        <v>197527.67999999999</v>
      </c>
      <c r="Y164" s="18">
        <v>0</v>
      </c>
      <c r="Z164" s="18">
        <v>646200</v>
      </c>
      <c r="AA164" s="18">
        <v>1463880.52</v>
      </c>
    </row>
    <row r="165" spans="1:27" x14ac:dyDescent="0.25">
      <c r="A165" s="1" t="s">
        <v>326</v>
      </c>
      <c r="B165" s="1" t="s">
        <v>550</v>
      </c>
      <c r="C165" s="18">
        <v>7983406.4500000002</v>
      </c>
      <c r="D165" s="18">
        <v>7679208.6500000004</v>
      </c>
      <c r="E165" s="18">
        <v>839.05</v>
      </c>
      <c r="F165" s="18">
        <v>4623237.7300000004</v>
      </c>
      <c r="G165" s="18">
        <v>171493.76000000001</v>
      </c>
      <c r="H165" s="18">
        <v>289716.34999999998</v>
      </c>
      <c r="I165" s="18">
        <v>302165.75</v>
      </c>
      <c r="J165" s="18">
        <v>394373.94</v>
      </c>
      <c r="K165" s="18">
        <v>106344</v>
      </c>
      <c r="L165" s="18">
        <v>523947.53</v>
      </c>
      <c r="M165" s="18">
        <v>509456.62</v>
      </c>
      <c r="N165" s="18">
        <v>120756.8</v>
      </c>
      <c r="O165" s="18">
        <v>0</v>
      </c>
      <c r="P165" s="18">
        <v>539382.97</v>
      </c>
      <c r="Q165" s="18">
        <v>98333.2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5142.38</v>
      </c>
      <c r="Y165" s="18">
        <v>0</v>
      </c>
      <c r="Z165" s="18">
        <v>251989.42</v>
      </c>
      <c r="AA165" s="18">
        <v>47066</v>
      </c>
    </row>
    <row r="166" spans="1:27" x14ac:dyDescent="0.25">
      <c r="A166" s="1" t="s">
        <v>328</v>
      </c>
      <c r="B166" s="1" t="s">
        <v>551</v>
      </c>
      <c r="C166" s="18">
        <v>17453835.370000001</v>
      </c>
      <c r="D166" s="18">
        <v>15831172.41</v>
      </c>
      <c r="E166" s="18">
        <v>-1561.02</v>
      </c>
      <c r="F166" s="18">
        <v>9527609.3000000007</v>
      </c>
      <c r="G166" s="18">
        <v>538889.34</v>
      </c>
      <c r="H166" s="18">
        <v>388980.82</v>
      </c>
      <c r="I166" s="18">
        <v>876306.14</v>
      </c>
      <c r="J166" s="18">
        <v>792047.91</v>
      </c>
      <c r="K166" s="18">
        <v>159214.95000000001</v>
      </c>
      <c r="L166" s="18">
        <v>1421778.84</v>
      </c>
      <c r="M166" s="18">
        <v>1001494.09</v>
      </c>
      <c r="N166" s="18">
        <v>92421.45</v>
      </c>
      <c r="O166" s="18">
        <v>0</v>
      </c>
      <c r="P166" s="18">
        <v>859634.57</v>
      </c>
      <c r="Q166" s="18">
        <v>172795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729229.71</v>
      </c>
      <c r="AA166" s="18">
        <v>893433.25</v>
      </c>
    </row>
    <row r="167" spans="1:27" x14ac:dyDescent="0.25">
      <c r="A167" s="1" t="s">
        <v>330</v>
      </c>
      <c r="B167" s="1" t="s">
        <v>552</v>
      </c>
      <c r="C167" s="18">
        <v>7506321.96</v>
      </c>
      <c r="D167" s="18">
        <v>7259698.96</v>
      </c>
      <c r="E167" s="18">
        <v>0</v>
      </c>
      <c r="F167" s="18">
        <v>3758032.48</v>
      </c>
      <c r="G167" s="18">
        <v>256540.15</v>
      </c>
      <c r="H167" s="18">
        <v>117826.55</v>
      </c>
      <c r="I167" s="18">
        <v>1319688.06</v>
      </c>
      <c r="J167" s="18">
        <v>323370.74</v>
      </c>
      <c r="K167" s="18">
        <v>40745.53</v>
      </c>
      <c r="L167" s="18">
        <v>553326.38</v>
      </c>
      <c r="M167" s="18">
        <v>584564.89</v>
      </c>
      <c r="N167" s="18">
        <v>0</v>
      </c>
      <c r="O167" s="18">
        <v>0</v>
      </c>
      <c r="P167" s="18">
        <v>305604.18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214986</v>
      </c>
      <c r="AA167" s="18">
        <v>31637</v>
      </c>
    </row>
    <row r="168" spans="1:27" x14ac:dyDescent="0.25">
      <c r="A168" s="1" t="s">
        <v>332</v>
      </c>
      <c r="B168" s="1" t="s">
        <v>553</v>
      </c>
      <c r="C168" s="18">
        <v>64639467.710000001</v>
      </c>
      <c r="D168" s="18">
        <v>54739440.109999999</v>
      </c>
      <c r="E168" s="18">
        <v>-193941.26</v>
      </c>
      <c r="F168" s="18">
        <v>32661444.52</v>
      </c>
      <c r="G168" s="18">
        <v>1183601.55</v>
      </c>
      <c r="H168" s="18">
        <v>2023971.6</v>
      </c>
      <c r="I168" s="18">
        <v>732636.7</v>
      </c>
      <c r="J168" s="18">
        <v>2406098.17</v>
      </c>
      <c r="K168" s="18">
        <v>633907.62</v>
      </c>
      <c r="L168" s="18">
        <v>5610752.4800000004</v>
      </c>
      <c r="M168" s="18">
        <v>4451189.3600000003</v>
      </c>
      <c r="N168" s="18">
        <v>407491.41</v>
      </c>
      <c r="O168" s="18">
        <v>0</v>
      </c>
      <c r="P168" s="18">
        <v>3977454.83</v>
      </c>
      <c r="Q168" s="18">
        <v>650891.87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75988.3</v>
      </c>
      <c r="X168" s="18">
        <v>3320196.4</v>
      </c>
      <c r="Y168" s="18">
        <v>0</v>
      </c>
      <c r="Z168" s="18">
        <v>3065596.45</v>
      </c>
      <c r="AA168" s="18">
        <v>3438246.45</v>
      </c>
    </row>
    <row r="169" spans="1:27" x14ac:dyDescent="0.25">
      <c r="A169" s="1" t="s">
        <v>334</v>
      </c>
      <c r="B169" s="1" t="s">
        <v>554</v>
      </c>
      <c r="C169" s="18">
        <v>11044806.109999999</v>
      </c>
      <c r="D169" s="18">
        <v>10056649.310000001</v>
      </c>
      <c r="E169" s="18">
        <v>-12209.93</v>
      </c>
      <c r="F169" s="18">
        <v>5889692.2000000002</v>
      </c>
      <c r="G169" s="18">
        <v>232908.27</v>
      </c>
      <c r="H169" s="18">
        <v>279452.11</v>
      </c>
      <c r="I169" s="18">
        <v>660302.86</v>
      </c>
      <c r="J169" s="18">
        <v>511449.72</v>
      </c>
      <c r="K169" s="18">
        <v>0</v>
      </c>
      <c r="L169" s="18">
        <v>885580.21</v>
      </c>
      <c r="M169" s="18">
        <v>673274.95</v>
      </c>
      <c r="N169" s="18">
        <v>82688.66</v>
      </c>
      <c r="O169" s="18">
        <v>0</v>
      </c>
      <c r="P169" s="18">
        <v>671056.44999999995</v>
      </c>
      <c r="Q169" s="18">
        <v>170243.88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381160.8</v>
      </c>
      <c r="AA169" s="18">
        <v>606996</v>
      </c>
    </row>
    <row r="170" spans="1:27" x14ac:dyDescent="0.25">
      <c r="A170" s="1" t="s">
        <v>336</v>
      </c>
      <c r="B170" s="1" t="s">
        <v>555</v>
      </c>
      <c r="C170" s="18">
        <v>18652800.789999999</v>
      </c>
      <c r="D170" s="18">
        <v>16531557.23</v>
      </c>
      <c r="E170" s="18">
        <v>-141234.18</v>
      </c>
      <c r="F170" s="18">
        <v>9432902.3499999996</v>
      </c>
      <c r="G170" s="18">
        <v>468351.28</v>
      </c>
      <c r="H170" s="18">
        <v>928069.59</v>
      </c>
      <c r="I170" s="18">
        <v>465613.8</v>
      </c>
      <c r="J170" s="18">
        <v>920689.84</v>
      </c>
      <c r="K170" s="18">
        <v>115661.99</v>
      </c>
      <c r="L170" s="18">
        <v>1315402.3700000001</v>
      </c>
      <c r="M170" s="18">
        <v>1644877.82</v>
      </c>
      <c r="N170" s="18">
        <v>0</v>
      </c>
      <c r="O170" s="18">
        <v>0</v>
      </c>
      <c r="P170" s="18">
        <v>996909.24</v>
      </c>
      <c r="Q170" s="18">
        <v>243078.95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493777.6</v>
      </c>
      <c r="Y170" s="18">
        <v>0</v>
      </c>
      <c r="Z170" s="18">
        <v>750383.19</v>
      </c>
      <c r="AA170" s="18">
        <v>877082.77</v>
      </c>
    </row>
    <row r="171" spans="1:27" x14ac:dyDescent="0.25">
      <c r="A171" s="1" t="s">
        <v>338</v>
      </c>
      <c r="B171" s="1" t="s">
        <v>556</v>
      </c>
      <c r="C171" s="18">
        <v>11036640.789999999</v>
      </c>
      <c r="D171" s="18">
        <v>10473240.699999999</v>
      </c>
      <c r="E171" s="18">
        <v>0</v>
      </c>
      <c r="F171" s="18">
        <v>5766157.3099999996</v>
      </c>
      <c r="G171" s="18">
        <v>449135.16</v>
      </c>
      <c r="H171" s="18">
        <v>562485.49</v>
      </c>
      <c r="I171" s="18">
        <v>421592.95</v>
      </c>
      <c r="J171" s="18">
        <v>480263.8</v>
      </c>
      <c r="K171" s="18">
        <v>141146.63</v>
      </c>
      <c r="L171" s="18">
        <v>1048897.22</v>
      </c>
      <c r="M171" s="18">
        <v>641765.98</v>
      </c>
      <c r="N171" s="18">
        <v>105003.81</v>
      </c>
      <c r="O171" s="18">
        <v>0</v>
      </c>
      <c r="P171" s="18">
        <v>750619.64</v>
      </c>
      <c r="Q171" s="18">
        <v>106172.71</v>
      </c>
      <c r="R171" s="18">
        <v>0</v>
      </c>
      <c r="S171" s="18">
        <v>0</v>
      </c>
      <c r="T171" s="18">
        <v>68694.97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439836.15999999997</v>
      </c>
      <c r="AA171" s="18">
        <v>54868.959999999999</v>
      </c>
    </row>
    <row r="172" spans="1:27" x14ac:dyDescent="0.25">
      <c r="A172" s="1" t="s">
        <v>340</v>
      </c>
      <c r="B172" s="1" t="s">
        <v>557</v>
      </c>
      <c r="C172" s="18">
        <v>1228614.69</v>
      </c>
      <c r="D172" s="18">
        <v>1173736.6000000001</v>
      </c>
      <c r="E172" s="18">
        <v>0</v>
      </c>
      <c r="F172" s="18">
        <v>532566.57999999996</v>
      </c>
      <c r="G172" s="18">
        <v>205.95</v>
      </c>
      <c r="H172" s="18">
        <v>4664.5</v>
      </c>
      <c r="I172" s="18">
        <v>247951.19</v>
      </c>
      <c r="J172" s="18">
        <v>110828.14</v>
      </c>
      <c r="K172" s="18">
        <v>0</v>
      </c>
      <c r="L172" s="18">
        <v>137374.92000000001</v>
      </c>
      <c r="M172" s="18">
        <v>29691.56</v>
      </c>
      <c r="N172" s="18">
        <v>0</v>
      </c>
      <c r="O172" s="18">
        <v>0</v>
      </c>
      <c r="P172" s="18">
        <v>76656.31</v>
      </c>
      <c r="Q172" s="18">
        <v>33797.449999999997</v>
      </c>
      <c r="R172" s="18">
        <v>0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39880.089999999997</v>
      </c>
      <c r="AA172" s="18">
        <v>14998</v>
      </c>
    </row>
    <row r="173" spans="1:27" x14ac:dyDescent="0.25">
      <c r="A173" s="1" t="s">
        <v>342</v>
      </c>
      <c r="B173" s="1" t="s">
        <v>558</v>
      </c>
      <c r="C173" s="18">
        <v>31531740.989999998</v>
      </c>
      <c r="D173" s="18">
        <v>27591502.449999999</v>
      </c>
      <c r="E173" s="18">
        <v>-59371.99</v>
      </c>
      <c r="F173" s="18">
        <v>14995510.789999999</v>
      </c>
      <c r="G173" s="18">
        <v>684988.14</v>
      </c>
      <c r="H173" s="18">
        <v>1819679.68</v>
      </c>
      <c r="I173" s="18">
        <v>1123924.07</v>
      </c>
      <c r="J173" s="18">
        <v>1183160.08</v>
      </c>
      <c r="K173" s="18">
        <v>159212.49</v>
      </c>
      <c r="L173" s="18">
        <v>2679304.5099999998</v>
      </c>
      <c r="M173" s="18">
        <v>2178451.71</v>
      </c>
      <c r="N173" s="18">
        <v>319227.37</v>
      </c>
      <c r="O173" s="18">
        <v>0</v>
      </c>
      <c r="P173" s="18">
        <v>1801867.72</v>
      </c>
      <c r="Q173" s="18">
        <v>646175.89</v>
      </c>
      <c r="R173" s="18">
        <v>0</v>
      </c>
      <c r="S173" s="18">
        <v>138312</v>
      </c>
      <c r="T173" s="18">
        <v>0</v>
      </c>
      <c r="U173" s="18">
        <v>13238.44</v>
      </c>
      <c r="V173" s="18">
        <v>0</v>
      </c>
      <c r="W173" s="18">
        <v>0</v>
      </c>
      <c r="X173" s="18">
        <v>284661.71999999997</v>
      </c>
      <c r="Y173" s="18">
        <v>0</v>
      </c>
      <c r="Z173" s="18">
        <v>887992.18</v>
      </c>
      <c r="AA173" s="18">
        <v>2616034.2000000002</v>
      </c>
    </row>
    <row r="174" spans="1:27" x14ac:dyDescent="0.25">
      <c r="A174" s="1" t="s">
        <v>344</v>
      </c>
      <c r="B174" s="1" t="s">
        <v>559</v>
      </c>
      <c r="C174" s="18">
        <v>4661199.87</v>
      </c>
      <c r="D174" s="18">
        <v>4361234.05</v>
      </c>
      <c r="E174" s="18">
        <v>48116.2</v>
      </c>
      <c r="F174" s="18">
        <v>2636517.7000000002</v>
      </c>
      <c r="G174" s="18">
        <v>127060.87</v>
      </c>
      <c r="H174" s="18">
        <v>235289.4</v>
      </c>
      <c r="I174" s="18">
        <v>200482.57</v>
      </c>
      <c r="J174" s="18">
        <v>149894.51999999999</v>
      </c>
      <c r="K174" s="18">
        <v>73319.47</v>
      </c>
      <c r="L174" s="18">
        <v>302036.12</v>
      </c>
      <c r="M174" s="18">
        <v>118059.93</v>
      </c>
      <c r="N174" s="18">
        <v>119725.61</v>
      </c>
      <c r="O174" s="18">
        <v>0</v>
      </c>
      <c r="P174" s="18">
        <v>319668.83</v>
      </c>
      <c r="Q174" s="18">
        <v>79179.03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253818.86</v>
      </c>
      <c r="AA174" s="18">
        <v>46146.96</v>
      </c>
    </row>
    <row r="175" spans="1:27" x14ac:dyDescent="0.25">
      <c r="A175" s="1" t="s">
        <v>346</v>
      </c>
      <c r="B175" s="1" t="s">
        <v>560</v>
      </c>
      <c r="C175" s="18">
        <v>4947782.32</v>
      </c>
      <c r="D175" s="18">
        <v>4518886.82</v>
      </c>
      <c r="E175" s="18">
        <v>0</v>
      </c>
      <c r="F175" s="18">
        <v>2723282.39</v>
      </c>
      <c r="G175" s="18">
        <v>310082.14</v>
      </c>
      <c r="H175" s="18">
        <v>108023.28</v>
      </c>
      <c r="I175" s="18">
        <v>405846.8</v>
      </c>
      <c r="J175" s="18">
        <v>209051.35</v>
      </c>
      <c r="K175" s="18">
        <v>5925.28</v>
      </c>
      <c r="L175" s="18">
        <v>283943.98</v>
      </c>
      <c r="M175" s="18">
        <v>167912.88</v>
      </c>
      <c r="N175" s="18">
        <v>47896.38</v>
      </c>
      <c r="O175" s="18">
        <v>0</v>
      </c>
      <c r="P175" s="18">
        <v>216537.34</v>
      </c>
      <c r="Q175" s="18">
        <v>40385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28533.74</v>
      </c>
      <c r="X175" s="18">
        <v>0</v>
      </c>
      <c r="Y175" s="18">
        <v>0</v>
      </c>
      <c r="Z175" s="18">
        <v>285367.52</v>
      </c>
      <c r="AA175" s="18">
        <v>114994.24000000001</v>
      </c>
    </row>
    <row r="176" spans="1:27" x14ac:dyDescent="0.25">
      <c r="A176" s="1" t="s">
        <v>348</v>
      </c>
      <c r="B176" s="1" t="s">
        <v>561</v>
      </c>
      <c r="C176" s="18">
        <v>9957145.5700000003</v>
      </c>
      <c r="D176" s="18">
        <v>9612588.8599999994</v>
      </c>
      <c r="E176" s="18">
        <v>0</v>
      </c>
      <c r="F176" s="18">
        <v>5855176.0599999996</v>
      </c>
      <c r="G176" s="18">
        <v>197167.66</v>
      </c>
      <c r="H176" s="18">
        <v>105432.74</v>
      </c>
      <c r="I176" s="18">
        <v>708954.24</v>
      </c>
      <c r="J176" s="18">
        <v>406156.74</v>
      </c>
      <c r="K176" s="18">
        <v>0</v>
      </c>
      <c r="L176" s="18">
        <v>765299.98</v>
      </c>
      <c r="M176" s="18">
        <v>699757.42</v>
      </c>
      <c r="N176" s="18">
        <v>17590.82</v>
      </c>
      <c r="O176" s="18">
        <v>0</v>
      </c>
      <c r="P176" s="18">
        <v>594579.52</v>
      </c>
      <c r="Q176" s="18">
        <v>262473.68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25933.32</v>
      </c>
      <c r="Y176" s="18">
        <v>0</v>
      </c>
      <c r="Z176" s="18">
        <v>266748.39</v>
      </c>
      <c r="AA176" s="18">
        <v>51875</v>
      </c>
    </row>
    <row r="177" spans="1:27" x14ac:dyDescent="0.25">
      <c r="A177" s="1" t="s">
        <v>350</v>
      </c>
      <c r="B177" s="1" t="s">
        <v>562</v>
      </c>
      <c r="C177" s="18">
        <v>22377090.879999999</v>
      </c>
      <c r="D177" s="18">
        <v>19217293.91</v>
      </c>
      <c r="E177" s="18">
        <v>0</v>
      </c>
      <c r="F177" s="18">
        <v>11733882.32</v>
      </c>
      <c r="G177" s="18">
        <v>507954.87</v>
      </c>
      <c r="H177" s="18">
        <v>647919.28</v>
      </c>
      <c r="I177" s="18">
        <v>597026.23</v>
      </c>
      <c r="J177" s="18">
        <v>856479.05</v>
      </c>
      <c r="K177" s="18">
        <v>208449.56</v>
      </c>
      <c r="L177" s="18">
        <v>1693517.24</v>
      </c>
      <c r="M177" s="18">
        <v>1518576.82</v>
      </c>
      <c r="N177" s="18">
        <v>128492.93</v>
      </c>
      <c r="O177" s="18">
        <v>0</v>
      </c>
      <c r="P177" s="18">
        <v>1142214.8500000001</v>
      </c>
      <c r="Q177" s="18">
        <v>182780.76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642260.13</v>
      </c>
      <c r="Y177" s="18">
        <v>0</v>
      </c>
      <c r="Z177" s="18">
        <v>1195753.92</v>
      </c>
      <c r="AA177" s="18">
        <v>1321782.92</v>
      </c>
    </row>
    <row r="178" spans="1:27" x14ac:dyDescent="0.25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5">
      <c r="A179" s="1"/>
      <c r="B179" s="1" t="s">
        <v>362</v>
      </c>
      <c r="C179" s="18">
        <f>SUM(C2:C178)</f>
        <v>4057006692.1599998</v>
      </c>
      <c r="D179" s="18">
        <f>SUM(D2:D178)</f>
        <v>3735356178.420001</v>
      </c>
      <c r="E179" s="18">
        <f t="shared" ref="E179:AA179" si="0">SUM(E2:E178)</f>
        <v>-2621176.6399999987</v>
      </c>
      <c r="F179" s="18">
        <f t="shared" si="0"/>
        <v>2142375128.3700001</v>
      </c>
      <c r="G179" s="18">
        <f t="shared" si="0"/>
        <v>131017798.45999998</v>
      </c>
      <c r="H179" s="18">
        <f t="shared" si="0"/>
        <v>172027294.32000008</v>
      </c>
      <c r="I179" s="18">
        <f t="shared" si="0"/>
        <v>135664637.11999997</v>
      </c>
      <c r="J179" s="18">
        <f t="shared" si="0"/>
        <v>196060289.39000005</v>
      </c>
      <c r="K179" s="18">
        <f t="shared" si="0"/>
        <v>40130771.520000011</v>
      </c>
      <c r="L179" s="18">
        <f t="shared" si="0"/>
        <v>354381781.74000001</v>
      </c>
      <c r="M179" s="18">
        <f t="shared" si="0"/>
        <v>226198293.48000014</v>
      </c>
      <c r="N179" s="18">
        <f t="shared" si="0"/>
        <v>76777449.659999967</v>
      </c>
      <c r="O179" s="18">
        <f t="shared" si="0"/>
        <v>584136.41</v>
      </c>
      <c r="P179" s="18">
        <f t="shared" si="0"/>
        <v>210850085.5</v>
      </c>
      <c r="Q179" s="18">
        <f t="shared" si="0"/>
        <v>49246190.270000026</v>
      </c>
      <c r="R179" s="18">
        <f t="shared" si="0"/>
        <v>42322.18</v>
      </c>
      <c r="S179" s="18">
        <f t="shared" si="0"/>
        <v>1838034.9299999997</v>
      </c>
      <c r="T179" s="18">
        <f t="shared" si="0"/>
        <v>7453113.6699999981</v>
      </c>
      <c r="U179" s="18">
        <f t="shared" si="0"/>
        <v>346400.52999999997</v>
      </c>
      <c r="V179" s="18">
        <f t="shared" si="0"/>
        <v>3561868.64</v>
      </c>
      <c r="W179" s="18">
        <f t="shared" si="0"/>
        <v>3857374.7300000004</v>
      </c>
      <c r="X179" s="18">
        <f t="shared" si="0"/>
        <v>23346404.34</v>
      </c>
      <c r="Y179" s="18">
        <f t="shared" si="0"/>
        <v>100000</v>
      </c>
      <c r="Z179" s="18">
        <f t="shared" si="0"/>
        <v>178197301.31000006</v>
      </c>
      <c r="AA179" s="18">
        <f t="shared" si="0"/>
        <v>102950015.58999997</v>
      </c>
    </row>
    <row r="180" spans="1:27" x14ac:dyDescent="0.25">
      <c r="E180" s="23"/>
    </row>
    <row r="181" spans="1:27" x14ac:dyDescent="0.25">
      <c r="B181" s="1" t="s">
        <v>589</v>
      </c>
      <c r="D181" s="5">
        <v>16713668</v>
      </c>
      <c r="S181" s="23">
        <f>SUM(S179:Y179)</f>
        <v>40503196.840000004</v>
      </c>
    </row>
    <row r="182" spans="1:27" x14ac:dyDescent="0.25">
      <c r="B182" t="s">
        <v>590</v>
      </c>
      <c r="D182" s="5">
        <v>216731507</v>
      </c>
      <c r="S182" s="23"/>
    </row>
    <row r="183" spans="1:27" x14ac:dyDescent="0.25">
      <c r="B183" s="1" t="s">
        <v>591</v>
      </c>
      <c r="D183" s="5">
        <v>249497998</v>
      </c>
    </row>
    <row r="184" spans="1:27" x14ac:dyDescent="0.25">
      <c r="D184" s="5">
        <f>SUM(D179:D183)</f>
        <v>4218299351.420001</v>
      </c>
    </row>
    <row r="185" spans="1:27" x14ac:dyDescent="0.25">
      <c r="B185" s="1" t="s">
        <v>592</v>
      </c>
      <c r="D185" s="25">
        <f>$Q$179</f>
        <v>49246190.270000026</v>
      </c>
    </row>
    <row r="186" spans="1:27" x14ac:dyDescent="0.25">
      <c r="B186" t="s">
        <v>593</v>
      </c>
      <c r="D186" s="26">
        <f>D184-D185</f>
        <v>4169053161.150001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10"/>
  <sheetViews>
    <sheetView tabSelected="1" zoomScale="7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G14" sqref="G14"/>
    </sheetView>
  </sheetViews>
  <sheetFormatPr defaultRowHeight="13.2" x14ac:dyDescent="0.25"/>
  <cols>
    <col min="1" max="1" width="7.6640625" bestFit="1" customWidth="1"/>
    <col min="2" max="2" width="32.44140625" bestFit="1" customWidth="1"/>
    <col min="3" max="3" width="10.5546875" style="10" customWidth="1"/>
    <col min="4" max="5" width="10.88671875" style="11" bestFit="1" customWidth="1"/>
    <col min="6" max="6" width="10.6640625" style="11" customWidth="1"/>
    <col min="7" max="7" width="13.33203125" style="11" bestFit="1" customWidth="1"/>
    <col min="8" max="8" width="16.109375" style="11" bestFit="1" customWidth="1"/>
    <col min="9" max="9" width="12.6640625" style="11" bestFit="1" customWidth="1"/>
    <col min="10" max="10" width="14.44140625" style="11" bestFit="1" customWidth="1"/>
    <col min="11" max="11" width="12.6640625" style="11" bestFit="1" customWidth="1"/>
    <col min="12" max="13" width="9.33203125" style="11" bestFit="1" customWidth="1"/>
    <col min="14" max="14" width="7.88671875" style="11" bestFit="1" customWidth="1"/>
    <col min="15" max="15" width="12.109375" style="11" customWidth="1"/>
    <col min="16" max="16" width="10.33203125" style="11" customWidth="1"/>
    <col min="17" max="18" width="7.88671875" style="11" bestFit="1" customWidth="1"/>
    <col min="19" max="19" width="9.6640625" style="11" customWidth="1"/>
    <col min="20" max="20" width="8.33203125" style="11" bestFit="1" customWidth="1"/>
    <col min="21" max="21" width="9.44140625" style="11" bestFit="1" customWidth="1"/>
    <col min="22" max="23" width="10.6640625" style="11" bestFit="1" customWidth="1"/>
    <col min="24" max="24" width="11.44140625" style="11" bestFit="1" customWidth="1"/>
    <col min="25" max="25" width="14.6640625" style="11" bestFit="1" customWidth="1"/>
    <col min="26" max="26" width="10.6640625" style="11" bestFit="1" customWidth="1"/>
    <col min="27" max="27" width="9.33203125" style="11" bestFit="1" customWidth="1"/>
    <col min="28" max="28" width="12.33203125" style="11" bestFit="1" customWidth="1"/>
  </cols>
  <sheetData>
    <row r="1" spans="1:42" s="6" customFormat="1" ht="58.5" customHeight="1" x14ac:dyDescent="0.25">
      <c r="A1" s="20" t="s">
        <v>363</v>
      </c>
      <c r="B1" s="20" t="s">
        <v>364</v>
      </c>
      <c r="C1" s="19" t="s">
        <v>365</v>
      </c>
      <c r="D1" s="21" t="s">
        <v>563</v>
      </c>
      <c r="E1" s="21" t="s">
        <v>564</v>
      </c>
      <c r="F1" s="21" t="s">
        <v>594</v>
      </c>
      <c r="G1" s="21" t="s">
        <v>595</v>
      </c>
      <c r="H1" s="21" t="s">
        <v>366</v>
      </c>
      <c r="I1" s="21" t="s">
        <v>367</v>
      </c>
      <c r="J1" s="21" t="s">
        <v>368</v>
      </c>
      <c r="K1" s="21" t="s">
        <v>369</v>
      </c>
      <c r="L1" s="21" t="s">
        <v>370</v>
      </c>
      <c r="M1" s="21" t="s">
        <v>371</v>
      </c>
      <c r="N1" s="21" t="s">
        <v>372</v>
      </c>
      <c r="O1" s="21" t="s">
        <v>373</v>
      </c>
      <c r="P1" s="21" t="s">
        <v>374</v>
      </c>
      <c r="Q1" s="21" t="s">
        <v>375</v>
      </c>
      <c r="R1" s="21" t="s">
        <v>376</v>
      </c>
      <c r="S1" s="21" t="s">
        <v>377</v>
      </c>
      <c r="T1" s="21" t="s">
        <v>378</v>
      </c>
      <c r="U1" s="21" t="s">
        <v>379</v>
      </c>
      <c r="V1" s="21" t="s">
        <v>380</v>
      </c>
      <c r="W1" s="21" t="s">
        <v>381</v>
      </c>
      <c r="X1" s="21" t="s">
        <v>382</v>
      </c>
      <c r="Y1" s="21" t="s">
        <v>383</v>
      </c>
      <c r="Z1" s="21" t="s">
        <v>384</v>
      </c>
      <c r="AA1" s="21" t="s">
        <v>385</v>
      </c>
      <c r="AB1" s="21" t="s">
        <v>386</v>
      </c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x14ac:dyDescent="0.25">
      <c r="A2" s="1" t="s">
        <v>0</v>
      </c>
      <c r="B2" s="9" t="s">
        <v>387</v>
      </c>
      <c r="C2" s="10">
        <v>2336.6291999999999</v>
      </c>
      <c r="D2" s="24">
        <v>6860.23742235182</v>
      </c>
      <c r="E2" s="24">
        <v>6397.0607317583799</v>
      </c>
      <c r="F2" s="24">
        <f>Expenditures2001!E2/'Expenditures2001per pupil'!C2</f>
        <v>11.472419329519635</v>
      </c>
      <c r="G2" s="24">
        <v>3899.5170050943402</v>
      </c>
      <c r="H2" s="24">
        <v>131.31909846885401</v>
      </c>
      <c r="I2" s="24">
        <v>204.770620002523</v>
      </c>
      <c r="J2" s="24">
        <v>280.09135981010502</v>
      </c>
      <c r="K2" s="24">
        <v>278.768154570695</v>
      </c>
      <c r="L2" s="24">
        <v>40.353398819119398</v>
      </c>
      <c r="M2" s="24">
        <v>470.76979522467599</v>
      </c>
      <c r="N2" s="24">
        <v>531.84879312472799</v>
      </c>
      <c r="O2" s="24">
        <v>31.168749410475499</v>
      </c>
      <c r="P2" s="24">
        <v>0</v>
      </c>
      <c r="Q2" s="24">
        <v>423.66381024426101</v>
      </c>
      <c r="R2" s="24">
        <v>104.789946988593</v>
      </c>
      <c r="S2" s="24">
        <v>0</v>
      </c>
      <c r="T2" s="24">
        <v>0</v>
      </c>
      <c r="U2" s="24">
        <v>0.29957684342898699</v>
      </c>
      <c r="V2" s="24">
        <v>0</v>
      </c>
      <c r="W2" s="24">
        <v>0</v>
      </c>
      <c r="X2" s="24">
        <v>20.587198858937398</v>
      </c>
      <c r="Y2" s="24">
        <v>122.66164010960701</v>
      </c>
      <c r="Z2" s="24">
        <v>0</v>
      </c>
      <c r="AA2" s="24">
        <v>239.47270281480601</v>
      </c>
      <c r="AB2" s="24">
        <v>80.155571966660304</v>
      </c>
      <c r="AC2" s="12"/>
    </row>
    <row r="3" spans="1:42" x14ac:dyDescent="0.25">
      <c r="A3" s="1" t="s">
        <v>2</v>
      </c>
      <c r="B3" s="9" t="s">
        <v>388</v>
      </c>
      <c r="C3" s="10">
        <v>2706.5997000000002</v>
      </c>
      <c r="D3" s="24">
        <v>6030.7549136283396</v>
      </c>
      <c r="E3" s="24">
        <v>5455.0012401168797</v>
      </c>
      <c r="F3" s="24">
        <f>Expenditures2001!E3/'Expenditures2001per pupil'!C3</f>
        <v>1.2266313337727777E-2</v>
      </c>
      <c r="G3" s="24">
        <v>3232.8941697584601</v>
      </c>
      <c r="H3" s="24">
        <v>156.088242380282</v>
      </c>
      <c r="I3" s="24">
        <v>172.73089552178601</v>
      </c>
      <c r="J3" s="24">
        <v>237.99596224000101</v>
      </c>
      <c r="K3" s="24">
        <v>256.77059300641997</v>
      </c>
      <c r="L3" s="24">
        <v>0</v>
      </c>
      <c r="M3" s="24">
        <v>533.73853917149199</v>
      </c>
      <c r="N3" s="24">
        <v>332.66187460229099</v>
      </c>
      <c r="O3" s="24">
        <v>64.521451029496504</v>
      </c>
      <c r="P3" s="24">
        <v>0</v>
      </c>
      <c r="Q3" s="24">
        <v>370.66623852799501</v>
      </c>
      <c r="R3" s="24">
        <v>96.933273878660302</v>
      </c>
      <c r="S3" s="24">
        <v>0</v>
      </c>
      <c r="T3" s="24">
        <v>0</v>
      </c>
      <c r="U3" s="24">
        <v>0</v>
      </c>
      <c r="V3" s="24">
        <v>0</v>
      </c>
      <c r="W3" s="24">
        <v>0.334811239356894</v>
      </c>
      <c r="X3" s="24">
        <v>16.2042950052791</v>
      </c>
      <c r="Y3" s="24">
        <v>43.765430107747299</v>
      </c>
      <c r="Z3" s="24">
        <v>0</v>
      </c>
      <c r="AA3" s="24">
        <v>468.725567360404</v>
      </c>
      <c r="AB3" s="24">
        <v>46.723569798666503</v>
      </c>
      <c r="AC3" s="12"/>
    </row>
    <row r="4" spans="1:42" x14ac:dyDescent="0.25">
      <c r="A4" s="1" t="s">
        <v>4</v>
      </c>
      <c r="B4" s="9" t="s">
        <v>389</v>
      </c>
      <c r="C4" s="10">
        <v>400.81319999999999</v>
      </c>
      <c r="D4" s="24">
        <f>Expenditures2001!C4/'Expenditures2001per pupil'!$C4</f>
        <v>10801.067355067149</v>
      </c>
      <c r="E4" s="24">
        <f>Expenditures2001!D4/'Expenditures2001per pupil'!$C4</f>
        <v>9433.9532480467224</v>
      </c>
      <c r="F4" s="24">
        <f>Expenditures2001!E4/'Expenditures2001per pupil'!C4</f>
        <v>0</v>
      </c>
      <c r="G4" s="24">
        <v>5642.9221642400898</v>
      </c>
      <c r="H4" s="24">
        <v>184.74937951145299</v>
      </c>
      <c r="I4" s="24">
        <v>1056.3845701688399</v>
      </c>
      <c r="J4" s="24">
        <v>666.89732274286303</v>
      </c>
      <c r="K4" s="24">
        <v>568.42354493314997</v>
      </c>
      <c r="L4" s="24">
        <v>0</v>
      </c>
      <c r="M4" s="24">
        <v>785.79577718498194</v>
      </c>
      <c r="N4" s="24">
        <v>0</v>
      </c>
      <c r="O4" s="24">
        <v>184.11471977469799</v>
      </c>
      <c r="P4" s="24">
        <v>0</v>
      </c>
      <c r="Q4" s="24">
        <v>344.665769490625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51.898365622688999</v>
      </c>
      <c r="Y4" s="24">
        <v>0</v>
      </c>
      <c r="Z4" s="24">
        <v>0</v>
      </c>
      <c r="AA4" s="24">
        <v>1254.7711253022601</v>
      </c>
      <c r="AB4" s="24">
        <v>60.444616095477798</v>
      </c>
      <c r="AC4" s="12"/>
    </row>
    <row r="5" spans="1:42" x14ac:dyDescent="0.25">
      <c r="A5" s="1" t="s">
        <v>6</v>
      </c>
      <c r="B5" s="9" t="s">
        <v>390</v>
      </c>
      <c r="C5" s="10">
        <v>3150.4081999999999</v>
      </c>
      <c r="D5" s="24">
        <v>5993.92271769734</v>
      </c>
      <c r="E5" s="24">
        <v>5385.8873716745602</v>
      </c>
      <c r="F5" s="24">
        <f>Expenditures2001!E5/'Expenditures2001per pupil'!C5</f>
        <v>0</v>
      </c>
      <c r="G5" s="24">
        <v>3229.2948672492598</v>
      </c>
      <c r="H5" s="24">
        <v>160.244516885145</v>
      </c>
      <c r="I5" s="24">
        <v>325.32042038234903</v>
      </c>
      <c r="J5" s="24">
        <v>214.378946194972</v>
      </c>
      <c r="K5" s="24">
        <v>305.23649601978502</v>
      </c>
      <c r="L5" s="24">
        <v>76.902263014678496</v>
      </c>
      <c r="M5" s="24">
        <v>415.519261916598</v>
      </c>
      <c r="N5" s="24">
        <v>303.267919376289</v>
      </c>
      <c r="O5" s="24">
        <v>0</v>
      </c>
      <c r="P5" s="24">
        <v>0</v>
      </c>
      <c r="Q5" s="24">
        <v>317.43251557052099</v>
      </c>
      <c r="R5" s="24">
        <v>38.290165064958799</v>
      </c>
      <c r="S5" s="24">
        <v>0</v>
      </c>
      <c r="T5" s="24">
        <v>0</v>
      </c>
      <c r="U5" s="24">
        <v>0</v>
      </c>
      <c r="V5" s="24">
        <v>0</v>
      </c>
      <c r="W5" s="24">
        <v>5.83606911637672</v>
      </c>
      <c r="X5" s="24">
        <v>3.2360885805210802</v>
      </c>
      <c r="Y5" s="24">
        <v>0</v>
      </c>
      <c r="Z5" s="24">
        <v>0</v>
      </c>
      <c r="AA5" s="24">
        <v>342.71585821799198</v>
      </c>
      <c r="AB5" s="24">
        <v>256.24733010788799</v>
      </c>
      <c r="AC5" s="12"/>
    </row>
    <row r="6" spans="1:42" x14ac:dyDescent="0.25">
      <c r="A6" s="1" t="s">
        <v>8</v>
      </c>
      <c r="B6" s="9" t="s">
        <v>391</v>
      </c>
      <c r="C6" s="10">
        <v>3024.9054999999998</v>
      </c>
      <c r="D6" s="24">
        <v>7263.32973046596</v>
      </c>
      <c r="E6" s="24">
        <v>6735.3181975436901</v>
      </c>
      <c r="F6" s="24">
        <f>Expenditures2001!E6/'Expenditures2001per pupil'!C6</f>
        <v>5.0434633412514876E-2</v>
      </c>
      <c r="G6" s="24">
        <v>4172.1197736590402</v>
      </c>
      <c r="H6" s="24">
        <v>165.13357524722599</v>
      </c>
      <c r="I6" s="24">
        <v>457.34751713731202</v>
      </c>
      <c r="J6" s="24">
        <v>252.35832987179199</v>
      </c>
      <c r="K6" s="24">
        <v>258.20147108727798</v>
      </c>
      <c r="L6" s="24">
        <v>67.245118897102699</v>
      </c>
      <c r="M6" s="24">
        <v>621.45868689121005</v>
      </c>
      <c r="N6" s="24">
        <v>135.751083794187</v>
      </c>
      <c r="O6" s="24">
        <v>86.439711918273105</v>
      </c>
      <c r="P6" s="24">
        <v>0.27278207534086601</v>
      </c>
      <c r="Q6" s="24">
        <v>344.74302750945401</v>
      </c>
      <c r="R6" s="24">
        <v>160.25587906795701</v>
      </c>
      <c r="S6" s="24">
        <v>13.991240387509601</v>
      </c>
      <c r="T6" s="24">
        <v>0</v>
      </c>
      <c r="U6" s="24">
        <v>0</v>
      </c>
      <c r="V6" s="24">
        <v>0</v>
      </c>
      <c r="W6" s="24">
        <v>60.747897744243502</v>
      </c>
      <c r="X6" s="24">
        <v>0</v>
      </c>
      <c r="Y6" s="24">
        <v>16.873915565296102</v>
      </c>
      <c r="Z6" s="24">
        <v>33.058883988276598</v>
      </c>
      <c r="AA6" s="24">
        <v>313.64949748016898</v>
      </c>
      <c r="AB6" s="24">
        <v>103.68133814428199</v>
      </c>
      <c r="AC6" s="12"/>
    </row>
    <row r="7" spans="1:42" x14ac:dyDescent="0.25">
      <c r="A7" s="1" t="s">
        <v>10</v>
      </c>
      <c r="B7" s="9" t="s">
        <v>392</v>
      </c>
      <c r="C7" s="10">
        <v>309.7106</v>
      </c>
      <c r="D7" s="24">
        <v>5660.2673269820198</v>
      </c>
      <c r="E7" s="24">
        <v>5347.4632124312102</v>
      </c>
      <c r="F7" s="24">
        <f>Expenditures2001!E7/'Expenditures2001per pupil'!C7</f>
        <v>0</v>
      </c>
      <c r="G7" s="24">
        <v>3068.9584082688798</v>
      </c>
      <c r="H7" s="24">
        <v>102.36892117996599</v>
      </c>
      <c r="I7" s="24">
        <v>36.591837670392898</v>
      </c>
      <c r="J7" s="24">
        <v>657.690986359524</v>
      </c>
      <c r="K7" s="24">
        <v>280.920704683662</v>
      </c>
      <c r="L7" s="24">
        <v>91.156163205263198</v>
      </c>
      <c r="M7" s="24">
        <v>309.54642818166298</v>
      </c>
      <c r="N7" s="24">
        <v>169.90096561112199</v>
      </c>
      <c r="O7" s="24">
        <v>55.408048675117897</v>
      </c>
      <c r="P7" s="24">
        <v>0</v>
      </c>
      <c r="Q7" s="24">
        <v>352.87788018879502</v>
      </c>
      <c r="R7" s="24">
        <v>222.04286840682801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242.04127982703801</v>
      </c>
      <c r="AB7" s="24">
        <v>70.762834723771107</v>
      </c>
      <c r="AC7" s="12"/>
    </row>
    <row r="8" spans="1:42" x14ac:dyDescent="0.25">
      <c r="A8" s="1" t="s">
        <v>12</v>
      </c>
      <c r="B8" s="9" t="s">
        <v>393</v>
      </c>
      <c r="C8" s="10">
        <v>1259.0608999999999</v>
      </c>
      <c r="D8" s="24">
        <v>7855.52493926227</v>
      </c>
      <c r="E8" s="24">
        <v>6508.9404253598796</v>
      </c>
      <c r="F8" s="24">
        <f>Expenditures2001!E8/'Expenditures2001per pupil'!C8</f>
        <v>0</v>
      </c>
      <c r="G8" s="24">
        <v>3627.3799702619599</v>
      </c>
      <c r="H8" s="24">
        <v>267.088248074418</v>
      </c>
      <c r="I8" s="24">
        <v>167.88253054320001</v>
      </c>
      <c r="J8" s="24">
        <v>270.97545480127201</v>
      </c>
      <c r="K8" s="24">
        <v>394.113652484959</v>
      </c>
      <c r="L8" s="24">
        <v>50.348565347395002</v>
      </c>
      <c r="M8" s="24">
        <v>603.10203422249003</v>
      </c>
      <c r="N8" s="24">
        <v>510.89952837070803</v>
      </c>
      <c r="O8" s="24">
        <v>89.222229043884994</v>
      </c>
      <c r="P8" s="24">
        <v>0</v>
      </c>
      <c r="Q8" s="24">
        <v>434.41854162892298</v>
      </c>
      <c r="R8" s="24">
        <v>93.509670580668399</v>
      </c>
      <c r="S8" s="24">
        <v>0</v>
      </c>
      <c r="T8" s="24">
        <v>85.890205946352495</v>
      </c>
      <c r="U8" s="24">
        <v>0.15932509698299699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254.150954890267</v>
      </c>
      <c r="AB8" s="24">
        <v>1006.3840279687799</v>
      </c>
      <c r="AC8" s="12"/>
    </row>
    <row r="9" spans="1:42" x14ac:dyDescent="0.25">
      <c r="A9" s="1" t="s">
        <v>14</v>
      </c>
      <c r="B9" s="9" t="s">
        <v>394</v>
      </c>
      <c r="C9" s="10">
        <v>618.19330000000002</v>
      </c>
      <c r="D9" s="24">
        <v>6184.9680189028204</v>
      </c>
      <c r="E9" s="24">
        <v>5484.2619452523904</v>
      </c>
      <c r="F9" s="24">
        <f>Expenditures2001!E9/'Expenditures2001per pupil'!C9</f>
        <v>-1.2161244710998969</v>
      </c>
      <c r="G9" s="24">
        <v>3006.1319978718602</v>
      </c>
      <c r="H9" s="24">
        <v>146.496718744768</v>
      </c>
      <c r="I9" s="24">
        <v>304.656229693851</v>
      </c>
      <c r="J9" s="24">
        <v>343.01622162517702</v>
      </c>
      <c r="K9" s="24">
        <v>231.252215124298</v>
      </c>
      <c r="L9" s="24">
        <v>214.11505106897701</v>
      </c>
      <c r="M9" s="24">
        <v>573.15677798513798</v>
      </c>
      <c r="N9" s="24">
        <v>146.64099400624301</v>
      </c>
      <c r="O9" s="24">
        <v>77.623261203251403</v>
      </c>
      <c r="P9" s="24">
        <v>0</v>
      </c>
      <c r="Q9" s="24">
        <v>328.36530256798301</v>
      </c>
      <c r="R9" s="24">
        <v>112.80717536084499</v>
      </c>
      <c r="S9" s="24">
        <v>0</v>
      </c>
      <c r="T9" s="24">
        <v>0</v>
      </c>
      <c r="U9" s="24">
        <v>0</v>
      </c>
      <c r="V9" s="24">
        <v>0</v>
      </c>
      <c r="W9" s="24">
        <v>99.687411688221104</v>
      </c>
      <c r="X9" s="24">
        <v>384.99284932398899</v>
      </c>
      <c r="Y9" s="24">
        <v>0</v>
      </c>
      <c r="Z9" s="24">
        <v>0</v>
      </c>
      <c r="AA9" s="24">
        <v>170.01994360016499</v>
      </c>
      <c r="AB9" s="24">
        <v>46.005869038050001</v>
      </c>
      <c r="AC9" s="12"/>
    </row>
    <row r="10" spans="1:42" x14ac:dyDescent="0.25">
      <c r="A10" s="1" t="s">
        <v>16</v>
      </c>
      <c r="B10" s="9" t="s">
        <v>395</v>
      </c>
      <c r="C10" s="10">
        <v>1692.6413</v>
      </c>
      <c r="D10" s="24">
        <v>6911.8387162123399</v>
      </c>
      <c r="E10" s="24">
        <v>6539.40434396821</v>
      </c>
      <c r="F10" s="24">
        <f>Expenditures2001!E10/'Expenditures2001per pupil'!C10</f>
        <v>13.515716531317059</v>
      </c>
      <c r="G10" s="24">
        <v>3631.0082236561202</v>
      </c>
      <c r="H10" s="24">
        <v>355.09606199494198</v>
      </c>
      <c r="I10" s="24">
        <v>214.983989815207</v>
      </c>
      <c r="J10" s="24">
        <v>457.58285585965501</v>
      </c>
      <c r="K10" s="24">
        <v>428.02865556925701</v>
      </c>
      <c r="L10" s="24">
        <v>0</v>
      </c>
      <c r="M10" s="24">
        <v>530.17867991286698</v>
      </c>
      <c r="N10" s="24">
        <v>222.546678968544</v>
      </c>
      <c r="O10" s="24">
        <v>92.532298485213602</v>
      </c>
      <c r="P10" s="24">
        <v>0</v>
      </c>
      <c r="Q10" s="24">
        <v>436.55925209907099</v>
      </c>
      <c r="R10" s="24">
        <v>170.88764760732201</v>
      </c>
      <c r="S10" s="24">
        <v>0</v>
      </c>
      <c r="T10" s="24">
        <v>0</v>
      </c>
      <c r="U10" s="24">
        <v>8.86188940326577E-2</v>
      </c>
      <c r="V10" s="24">
        <v>0</v>
      </c>
      <c r="W10" s="24">
        <v>0</v>
      </c>
      <c r="X10" s="24">
        <v>96.229514191813706</v>
      </c>
      <c r="Y10" s="24">
        <v>31.010953118064599</v>
      </c>
      <c r="Z10" s="24">
        <v>0</v>
      </c>
      <c r="AA10" s="24">
        <v>235.58525365061101</v>
      </c>
      <c r="AB10" s="24">
        <v>9.5200323896149701</v>
      </c>
      <c r="AC10" s="12"/>
    </row>
    <row r="11" spans="1:42" x14ac:dyDescent="0.25">
      <c r="A11" s="1" t="s">
        <v>18</v>
      </c>
      <c r="B11" s="9" t="s">
        <v>396</v>
      </c>
      <c r="C11" s="10">
        <v>3561.4895999999999</v>
      </c>
      <c r="D11" s="24">
        <v>6745.6793556269204</v>
      </c>
      <c r="E11" s="24">
        <v>6298.1215135374796</v>
      </c>
      <c r="F11" s="24">
        <f>Expenditures2001!E11/'Expenditures2001per pupil'!C11</f>
        <v>0</v>
      </c>
      <c r="G11" s="24">
        <v>3692.7265714885102</v>
      </c>
      <c r="H11" s="24">
        <v>192.89554853676901</v>
      </c>
      <c r="I11" s="24">
        <v>206.89931538758299</v>
      </c>
      <c r="J11" s="24">
        <v>182.741788716721</v>
      </c>
      <c r="K11" s="24">
        <v>330.22952811654898</v>
      </c>
      <c r="L11" s="24">
        <v>25.183308130395702</v>
      </c>
      <c r="M11" s="24">
        <v>557.23815113765795</v>
      </c>
      <c r="N11" s="24">
        <v>380.67961787674398</v>
      </c>
      <c r="O11" s="24">
        <v>140.88132111911801</v>
      </c>
      <c r="P11" s="24">
        <v>0</v>
      </c>
      <c r="Q11" s="24">
        <v>443.84157123468702</v>
      </c>
      <c r="R11" s="24">
        <v>144.80479179273701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31.271274805912601</v>
      </c>
      <c r="Y11" s="24">
        <v>38.120352787215701</v>
      </c>
      <c r="Z11" s="24">
        <v>0</v>
      </c>
      <c r="AA11" s="24">
        <v>339.74886238611998</v>
      </c>
      <c r="AB11" s="24">
        <v>38.417352110195601</v>
      </c>
      <c r="AC11" s="12"/>
    </row>
    <row r="12" spans="1:42" x14ac:dyDescent="0.25">
      <c r="A12" s="1" t="s">
        <v>20</v>
      </c>
      <c r="B12" s="9" t="s">
        <v>397</v>
      </c>
      <c r="C12" s="10">
        <v>1710.2082</v>
      </c>
      <c r="D12" s="24">
        <v>7363.3154021831897</v>
      </c>
      <c r="E12" s="24">
        <v>6735.0605031597897</v>
      </c>
      <c r="F12" s="24">
        <f>Expenditures2001!E12/'Expenditures2001per pupil'!C12</f>
        <v>4.385430966826144E-2</v>
      </c>
      <c r="G12" s="24">
        <v>3763.95607271676</v>
      </c>
      <c r="H12" s="24">
        <v>328.73243737224499</v>
      </c>
      <c r="I12" s="24">
        <v>191.67020132402499</v>
      </c>
      <c r="J12" s="24">
        <v>289.91210543838997</v>
      </c>
      <c r="K12" s="24">
        <v>302.69416320188299</v>
      </c>
      <c r="L12" s="24">
        <v>0</v>
      </c>
      <c r="M12" s="24">
        <v>663.33810117387998</v>
      </c>
      <c r="N12" s="24">
        <v>567.92663606688302</v>
      </c>
      <c r="O12" s="24">
        <v>0</v>
      </c>
      <c r="P12" s="24">
        <v>0</v>
      </c>
      <c r="Q12" s="24">
        <v>470.59735767843898</v>
      </c>
      <c r="R12" s="24">
        <v>156.23342818728099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308.41903342528701</v>
      </c>
      <c r="Z12" s="24">
        <v>0</v>
      </c>
      <c r="AA12" s="24">
        <v>229.769995255548</v>
      </c>
      <c r="AB12" s="24">
        <v>90.065870342569895</v>
      </c>
      <c r="AC12" s="12"/>
    </row>
    <row r="13" spans="1:42" x14ac:dyDescent="0.25">
      <c r="A13" s="1" t="s">
        <v>22</v>
      </c>
      <c r="B13" s="9" t="s">
        <v>398</v>
      </c>
      <c r="C13" s="10">
        <v>929.72580000000005</v>
      </c>
      <c r="D13" s="24">
        <v>6496.5358603579598</v>
      </c>
      <c r="E13" s="24">
        <v>5721.4997152923997</v>
      </c>
      <c r="F13" s="24">
        <f>Expenditures2001!E13/'Expenditures2001per pupil'!C13</f>
        <v>0</v>
      </c>
      <c r="G13" s="24">
        <v>3523.3718801823002</v>
      </c>
      <c r="H13" s="24">
        <v>159.17825449180799</v>
      </c>
      <c r="I13" s="24">
        <v>175.014310670952</v>
      </c>
      <c r="J13" s="24">
        <v>256.27798002378699</v>
      </c>
      <c r="K13" s="24">
        <v>384.77061731534098</v>
      </c>
      <c r="L13" s="24">
        <v>162.412401591953</v>
      </c>
      <c r="M13" s="24">
        <v>530.02334666844695</v>
      </c>
      <c r="N13" s="24">
        <v>154.54599624964601</v>
      </c>
      <c r="O13" s="24">
        <v>86.115831140751297</v>
      </c>
      <c r="P13" s="24">
        <v>0</v>
      </c>
      <c r="Q13" s="24">
        <v>289.78909695740401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10.6690166068318</v>
      </c>
      <c r="Z13" s="24">
        <v>0</v>
      </c>
      <c r="AA13" s="24">
        <v>608.14386349179495</v>
      </c>
      <c r="AB13" s="24">
        <v>156.22326496693901</v>
      </c>
      <c r="AC13" s="12"/>
    </row>
    <row r="14" spans="1:42" x14ac:dyDescent="0.25">
      <c r="A14" s="1" t="s">
        <v>24</v>
      </c>
      <c r="B14" s="9" t="s">
        <v>399</v>
      </c>
      <c r="C14" s="10">
        <v>2722.5661</v>
      </c>
      <c r="D14" s="24">
        <v>7719.7130751021896</v>
      </c>
      <c r="E14" s="24">
        <v>7185.2709177565903</v>
      </c>
      <c r="F14" s="24">
        <f>Expenditures2001!E14/'Expenditures2001per pupil'!C14</f>
        <v>-2.1113059477233631</v>
      </c>
      <c r="G14" s="24">
        <v>3873.46758633334</v>
      </c>
      <c r="H14" s="24">
        <v>352.60118018805798</v>
      </c>
      <c r="I14" s="24">
        <v>457.24536127883101</v>
      </c>
      <c r="J14" s="24">
        <v>438.719665979826</v>
      </c>
      <c r="K14" s="24">
        <v>319.96807350242102</v>
      </c>
      <c r="L14" s="24">
        <v>33.443375350923503</v>
      </c>
      <c r="M14" s="24">
        <v>553.90636796660306</v>
      </c>
      <c r="N14" s="24">
        <v>460.05099747624098</v>
      </c>
      <c r="O14" s="24">
        <v>15.155103121279501</v>
      </c>
      <c r="P14" s="24">
        <v>0</v>
      </c>
      <c r="Q14" s="24">
        <v>471.393003093662</v>
      </c>
      <c r="R14" s="24">
        <v>209.320203465399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1.3516659889359499</v>
      </c>
      <c r="Z14" s="24">
        <v>0</v>
      </c>
      <c r="AA14" s="24">
        <v>228.30413557268599</v>
      </c>
      <c r="AB14" s="24">
        <v>304.78635578397802</v>
      </c>
      <c r="AC14" s="12"/>
    </row>
    <row r="15" spans="1:42" x14ac:dyDescent="0.25">
      <c r="A15" s="1" t="s">
        <v>26</v>
      </c>
      <c r="B15" s="9" t="s">
        <v>400</v>
      </c>
      <c r="C15" s="10">
        <v>816.99959999999999</v>
      </c>
      <c r="D15" s="24">
        <v>7096.3017484953398</v>
      </c>
      <c r="E15" s="24">
        <v>6726.1877239597097</v>
      </c>
      <c r="F15" s="24">
        <f>Expenditures2001!E15/'Expenditures2001per pupil'!C15</f>
        <v>-32.120701160686004</v>
      </c>
      <c r="G15" s="24">
        <v>3569.27495435738</v>
      </c>
      <c r="H15" s="24">
        <v>185.81280823148501</v>
      </c>
      <c r="I15" s="24">
        <v>344.86857765903397</v>
      </c>
      <c r="J15" s="24">
        <v>654.82423736804697</v>
      </c>
      <c r="K15" s="24">
        <v>437.26519572347399</v>
      </c>
      <c r="L15" s="24">
        <v>0</v>
      </c>
      <c r="M15" s="24">
        <v>824.03208030946405</v>
      </c>
      <c r="N15" s="24">
        <v>90.131170198859294</v>
      </c>
      <c r="O15" s="24">
        <v>56.184409392611599</v>
      </c>
      <c r="P15" s="24">
        <v>0</v>
      </c>
      <c r="Q15" s="24">
        <v>420.02977724836001</v>
      </c>
      <c r="R15" s="24">
        <v>143.764513470998</v>
      </c>
      <c r="S15" s="24">
        <v>0</v>
      </c>
      <c r="T15" s="24">
        <v>0</v>
      </c>
      <c r="U15" s="24">
        <v>37.987693017230299</v>
      </c>
      <c r="V15" s="24">
        <v>0</v>
      </c>
      <c r="W15" s="24">
        <v>0</v>
      </c>
      <c r="X15" s="24">
        <v>0</v>
      </c>
      <c r="Y15" s="24">
        <v>2.4725226303660301</v>
      </c>
      <c r="Z15" s="24">
        <v>0</v>
      </c>
      <c r="AA15" s="24">
        <v>261.309369062114</v>
      </c>
      <c r="AB15" s="24">
        <v>68.344439825919096</v>
      </c>
      <c r="AC15" s="12"/>
    </row>
    <row r="16" spans="1:42" x14ac:dyDescent="0.25">
      <c r="A16" s="1" t="s">
        <v>28</v>
      </c>
      <c r="B16" s="9" t="s">
        <v>401</v>
      </c>
      <c r="C16" s="10">
        <v>958.34180000000003</v>
      </c>
      <c r="D16" s="24">
        <v>7045.1583558183502</v>
      </c>
      <c r="E16" s="24">
        <v>6306.3530882196701</v>
      </c>
      <c r="F16" s="24">
        <f>Expenditures2001!E16/'Expenditures2001per pupil'!C16</f>
        <v>0</v>
      </c>
      <c r="G16" s="24">
        <v>3678.9118037009298</v>
      </c>
      <c r="H16" s="24">
        <v>344.21557110417098</v>
      </c>
      <c r="I16" s="24">
        <v>475.71157806118799</v>
      </c>
      <c r="J16" s="24">
        <v>279.856957089839</v>
      </c>
      <c r="K16" s="24">
        <v>193.93186230632901</v>
      </c>
      <c r="L16" s="24">
        <v>73.212741007435895</v>
      </c>
      <c r="M16" s="24">
        <v>511.42811468726501</v>
      </c>
      <c r="N16" s="24">
        <v>330.16815086224898</v>
      </c>
      <c r="O16" s="24">
        <v>72.497338632208198</v>
      </c>
      <c r="P16" s="24">
        <v>0</v>
      </c>
      <c r="Q16" s="24">
        <v>272.40571161562599</v>
      </c>
      <c r="R16" s="24">
        <v>74.013259152423402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410.06763975024302</v>
      </c>
      <c r="AB16" s="24">
        <v>328.73762784843501</v>
      </c>
      <c r="AC16" s="12"/>
    </row>
    <row r="17" spans="1:29" x14ac:dyDescent="0.25">
      <c r="A17" s="1" t="s">
        <v>30</v>
      </c>
      <c r="B17" s="9" t="s">
        <v>402</v>
      </c>
      <c r="C17" s="10">
        <v>12063.0355</v>
      </c>
      <c r="D17" s="24">
        <v>6457.3308161117402</v>
      </c>
      <c r="E17" s="24">
        <v>5640.7548373707396</v>
      </c>
      <c r="F17" s="24">
        <f>Expenditures2001!E17/'Expenditures2001per pupil'!C17</f>
        <v>-7.4492543771424691</v>
      </c>
      <c r="G17" s="24">
        <v>3358.30861809202</v>
      </c>
      <c r="H17" s="24">
        <v>241.738396608382</v>
      </c>
      <c r="I17" s="24">
        <v>188.05902544181299</v>
      </c>
      <c r="J17" s="24">
        <v>153.656924909157</v>
      </c>
      <c r="K17" s="24">
        <v>359.08182065782597</v>
      </c>
      <c r="L17" s="24">
        <v>47.266530053733099</v>
      </c>
      <c r="M17" s="24">
        <v>543.402671740458</v>
      </c>
      <c r="N17" s="24">
        <v>374.61380429494699</v>
      </c>
      <c r="O17" s="24">
        <v>79.436364918266193</v>
      </c>
      <c r="P17" s="24">
        <v>0</v>
      </c>
      <c r="Q17" s="24">
        <v>275.48565781805002</v>
      </c>
      <c r="R17" s="24">
        <v>19.705022836084598</v>
      </c>
      <c r="S17" s="24">
        <v>0</v>
      </c>
      <c r="T17" s="24">
        <v>0</v>
      </c>
      <c r="U17" s="24">
        <v>13.216115462811899</v>
      </c>
      <c r="V17" s="24">
        <v>4.66484907550839</v>
      </c>
      <c r="W17" s="24">
        <v>0</v>
      </c>
      <c r="X17" s="24">
        <v>5.9170015706245698</v>
      </c>
      <c r="Y17" s="24">
        <v>75.775820273429503</v>
      </c>
      <c r="Z17" s="24">
        <v>0</v>
      </c>
      <c r="AA17" s="24">
        <v>667.45302623042096</v>
      </c>
      <c r="AB17" s="24">
        <v>49.549166128210402</v>
      </c>
      <c r="AC17" s="12"/>
    </row>
    <row r="18" spans="1:29" x14ac:dyDescent="0.25">
      <c r="A18" s="1" t="s">
        <v>32</v>
      </c>
      <c r="B18" s="9" t="s">
        <v>403</v>
      </c>
      <c r="C18" s="10">
        <v>2465.2258000000002</v>
      </c>
      <c r="D18" s="24">
        <v>6958.1506651439304</v>
      </c>
      <c r="E18" s="24">
        <v>6373.4935842388104</v>
      </c>
      <c r="F18" s="24">
        <f>Expenditures2001!E18/'Expenditures2001per pupil'!C18</f>
        <v>-0.12546923693561862</v>
      </c>
      <c r="G18" s="24">
        <v>3989.15025552628</v>
      </c>
      <c r="H18" s="24">
        <v>95.749411676609895</v>
      </c>
      <c r="I18" s="24">
        <v>263.52102918929302</v>
      </c>
      <c r="J18" s="24">
        <v>288.889861529114</v>
      </c>
      <c r="K18" s="24">
        <v>332.79994067886099</v>
      </c>
      <c r="L18" s="24">
        <v>47.418982877754999</v>
      </c>
      <c r="M18" s="24">
        <v>440.80699625973398</v>
      </c>
      <c r="N18" s="24">
        <v>380.14671110451599</v>
      </c>
      <c r="O18" s="24">
        <v>58.970788801577498</v>
      </c>
      <c r="P18" s="24">
        <v>0</v>
      </c>
      <c r="Q18" s="24">
        <v>402.06467496811001</v>
      </c>
      <c r="R18" s="24">
        <v>73.974931626952696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244.809104301926</v>
      </c>
      <c r="AB18" s="24">
        <v>339.84797660319703</v>
      </c>
      <c r="AC18" s="12"/>
    </row>
    <row r="19" spans="1:29" ht="12.75" customHeight="1" x14ac:dyDescent="0.25">
      <c r="A19" s="1" t="s">
        <v>34</v>
      </c>
      <c r="B19" s="9" t="s">
        <v>404</v>
      </c>
      <c r="C19" s="10">
        <v>3135.2334999999998</v>
      </c>
      <c r="D19" s="24">
        <v>7787.9090058204501</v>
      </c>
      <c r="E19" s="24">
        <v>6850.3282291414598</v>
      </c>
      <c r="F19" s="24">
        <f>Expenditures2001!E19/'Expenditures2001per pupil'!C19</f>
        <v>0</v>
      </c>
      <c r="G19" s="24">
        <v>3971.40799879817</v>
      </c>
      <c r="H19" s="24">
        <v>186.160781964086</v>
      </c>
      <c r="I19" s="24">
        <v>182.78341310144799</v>
      </c>
      <c r="J19" s="24">
        <v>240.928565607633</v>
      </c>
      <c r="K19" s="24">
        <v>288.62789007581</v>
      </c>
      <c r="L19" s="24">
        <v>58.055184725475698</v>
      </c>
      <c r="M19" s="24">
        <v>1020.49415139255</v>
      </c>
      <c r="N19" s="24">
        <v>208.30157945173701</v>
      </c>
      <c r="O19" s="24">
        <v>106.183105660232</v>
      </c>
      <c r="P19" s="24">
        <v>0</v>
      </c>
      <c r="Q19" s="24">
        <v>474.69610158222599</v>
      </c>
      <c r="R19" s="24">
        <v>112.689456782086</v>
      </c>
      <c r="S19" s="24">
        <v>0</v>
      </c>
      <c r="T19" s="24">
        <v>0</v>
      </c>
      <c r="U19" s="24">
        <v>57.8780623516557</v>
      </c>
      <c r="V19" s="24">
        <v>0</v>
      </c>
      <c r="W19" s="24">
        <v>0</v>
      </c>
      <c r="X19" s="24">
        <v>0</v>
      </c>
      <c r="Y19" s="24">
        <v>20.685964857162901</v>
      </c>
      <c r="Z19" s="24">
        <v>0</v>
      </c>
      <c r="AA19" s="24">
        <v>731.73563946672505</v>
      </c>
      <c r="AB19" s="24">
        <v>127.281110003449</v>
      </c>
      <c r="AC19" s="12"/>
    </row>
    <row r="20" spans="1:29" x14ac:dyDescent="0.25">
      <c r="A20" s="1" t="s">
        <v>36</v>
      </c>
      <c r="B20" s="9" t="s">
        <v>405</v>
      </c>
      <c r="C20" s="10">
        <v>3102.0812000000001</v>
      </c>
      <c r="D20" s="24">
        <v>7876.3021000223898</v>
      </c>
      <c r="E20" s="24">
        <v>7230.9186684087999</v>
      </c>
      <c r="F20" s="24">
        <f>Expenditures2001!E20/'Expenditures2001per pupil'!C20</f>
        <v>0</v>
      </c>
      <c r="G20" s="24">
        <v>4355.6514864923502</v>
      </c>
      <c r="H20" s="24">
        <v>300.500044937572</v>
      </c>
      <c r="I20" s="24">
        <v>247.167611215335</v>
      </c>
      <c r="J20" s="24">
        <v>238.96607542059101</v>
      </c>
      <c r="K20" s="24">
        <v>382.34566844994202</v>
      </c>
      <c r="L20" s="24">
        <v>83.272149678093498</v>
      </c>
      <c r="M20" s="24">
        <v>710.77208101451299</v>
      </c>
      <c r="N20" s="24">
        <v>397.928426244935</v>
      </c>
      <c r="O20" s="24">
        <v>6.0753213036460796</v>
      </c>
      <c r="P20" s="24">
        <v>0</v>
      </c>
      <c r="Q20" s="24">
        <v>395.90635151652299</v>
      </c>
      <c r="R20" s="24">
        <v>112.333452135295</v>
      </c>
      <c r="S20" s="24">
        <v>0</v>
      </c>
      <c r="T20" s="24">
        <v>22.419661355092799</v>
      </c>
      <c r="U20" s="24">
        <v>0</v>
      </c>
      <c r="V20" s="24">
        <v>0</v>
      </c>
      <c r="W20" s="24">
        <v>0</v>
      </c>
      <c r="X20" s="24">
        <v>0.187967355593399</v>
      </c>
      <c r="Y20" s="24">
        <v>0</v>
      </c>
      <c r="Z20" s="24">
        <v>0</v>
      </c>
      <c r="AA20" s="24">
        <v>434.02449942316099</v>
      </c>
      <c r="AB20" s="24">
        <v>188.75130347974101</v>
      </c>
      <c r="AC20" s="12"/>
    </row>
    <row r="21" spans="1:29" x14ac:dyDescent="0.25">
      <c r="A21" s="1" t="s">
        <v>38</v>
      </c>
      <c r="B21" s="9" t="s">
        <v>406</v>
      </c>
      <c r="C21" s="10">
        <v>2477.9395</v>
      </c>
      <c r="D21" s="24">
        <v>6707.0170236198201</v>
      </c>
      <c r="E21" s="24">
        <v>6156.7034183037904</v>
      </c>
      <c r="F21" s="24">
        <f>Expenditures2001!E21/'Expenditures2001per pupil'!C21</f>
        <v>0</v>
      </c>
      <c r="G21" s="24">
        <v>3970.5632966422299</v>
      </c>
      <c r="H21" s="24">
        <v>248.28943967356699</v>
      </c>
      <c r="I21" s="24">
        <v>222.64251407268</v>
      </c>
      <c r="J21" s="24">
        <v>170.100884222556</v>
      </c>
      <c r="K21" s="24">
        <v>248.43676772576501</v>
      </c>
      <c r="L21" s="24">
        <v>46.7159387870446</v>
      </c>
      <c r="M21" s="24">
        <v>457.46007923115098</v>
      </c>
      <c r="N21" s="24">
        <v>344.52307249632202</v>
      </c>
      <c r="O21" s="24">
        <v>60.816771353779998</v>
      </c>
      <c r="P21" s="24">
        <v>0</v>
      </c>
      <c r="Q21" s="24">
        <v>311.08717948924902</v>
      </c>
      <c r="R21" s="24">
        <v>76.067474609448595</v>
      </c>
      <c r="S21" s="24">
        <v>0</v>
      </c>
      <c r="T21" s="24">
        <v>0</v>
      </c>
      <c r="U21" s="24">
        <v>17.543136141943702</v>
      </c>
      <c r="V21" s="24">
        <v>0</v>
      </c>
      <c r="W21" s="24">
        <v>6.4939317525710303</v>
      </c>
      <c r="X21" s="24">
        <v>0</v>
      </c>
      <c r="Y21" s="24">
        <v>62.744917702792897</v>
      </c>
      <c r="Z21" s="24">
        <v>0</v>
      </c>
      <c r="AA21" s="24">
        <v>265.66355635397798</v>
      </c>
      <c r="AB21" s="24">
        <v>197.86806336474299</v>
      </c>
      <c r="AC21" s="12"/>
    </row>
    <row r="22" spans="1:29" x14ac:dyDescent="0.25">
      <c r="A22" s="1" t="s">
        <v>40</v>
      </c>
      <c r="B22" s="9" t="s">
        <v>407</v>
      </c>
      <c r="C22" s="10">
        <v>1081.7988</v>
      </c>
      <c r="D22" s="24">
        <v>6356.6656295052198</v>
      </c>
      <c r="E22" s="24">
        <v>5392.6110566955704</v>
      </c>
      <c r="F22" s="24">
        <f>Expenditures2001!E22/'Expenditures2001per pupil'!C22</f>
        <v>0</v>
      </c>
      <c r="G22" s="24">
        <v>3371.6150822130598</v>
      </c>
      <c r="H22" s="24">
        <v>151.800279312567</v>
      </c>
      <c r="I22" s="24">
        <v>176.810373611063</v>
      </c>
      <c r="J22" s="24">
        <v>275.120539974716</v>
      </c>
      <c r="K22" s="24">
        <v>221.30452538863901</v>
      </c>
      <c r="L22" s="24">
        <v>5.9397366682233299</v>
      </c>
      <c r="M22" s="24">
        <v>407.08139997936701</v>
      </c>
      <c r="N22" s="24">
        <v>378.59706444488501</v>
      </c>
      <c r="O22" s="24">
        <v>0</v>
      </c>
      <c r="P22" s="24">
        <v>0</v>
      </c>
      <c r="Q22" s="24">
        <v>324.03339696808598</v>
      </c>
      <c r="R22" s="24">
        <v>80.308658134950704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190.878682801275</v>
      </c>
      <c r="Y22" s="24">
        <v>0</v>
      </c>
      <c r="Z22" s="24">
        <v>0</v>
      </c>
      <c r="AA22" s="24">
        <v>534.29944644050204</v>
      </c>
      <c r="AB22" s="24">
        <v>238.87644356787899</v>
      </c>
      <c r="AC22" s="12"/>
    </row>
    <row r="23" spans="1:29" x14ac:dyDescent="0.25">
      <c r="A23" s="1" t="s">
        <v>42</v>
      </c>
      <c r="B23" s="9" t="s">
        <v>408</v>
      </c>
      <c r="C23" s="10">
        <v>2022.8543999999999</v>
      </c>
      <c r="D23" s="24">
        <v>8606.4952623381996</v>
      </c>
      <c r="E23" s="24">
        <v>8221.9630587352203</v>
      </c>
      <c r="F23" s="24">
        <f>Expenditures2001!E23/'Expenditures2001per pupil'!C23</f>
        <v>-4.9628139326290608</v>
      </c>
      <c r="G23" s="24">
        <v>4561.5061519009896</v>
      </c>
      <c r="H23" s="24">
        <v>394.70176400239097</v>
      </c>
      <c r="I23" s="24">
        <v>434.82216021083798</v>
      </c>
      <c r="J23" s="24">
        <v>417.344659111402</v>
      </c>
      <c r="K23" s="24">
        <v>282.01528493597903</v>
      </c>
      <c r="L23" s="24">
        <v>60.204787848299901</v>
      </c>
      <c r="M23" s="24">
        <v>613.02608334045101</v>
      </c>
      <c r="N23" s="24">
        <v>628.64330719996406</v>
      </c>
      <c r="O23" s="24">
        <v>107.96240698292399</v>
      </c>
      <c r="P23" s="24">
        <v>0</v>
      </c>
      <c r="Q23" s="24">
        <v>546.04703136320597</v>
      </c>
      <c r="R23" s="24">
        <v>175.68942183876399</v>
      </c>
      <c r="S23" s="24">
        <v>0</v>
      </c>
      <c r="T23" s="24">
        <v>0</v>
      </c>
      <c r="U23" s="24">
        <v>0</v>
      </c>
      <c r="V23" s="24">
        <v>0</v>
      </c>
      <c r="W23" s="24">
        <v>8.0544897349013294</v>
      </c>
      <c r="X23" s="24">
        <v>0</v>
      </c>
      <c r="Y23" s="24">
        <v>0</v>
      </c>
      <c r="Z23" s="24">
        <v>0</v>
      </c>
      <c r="AA23" s="24">
        <v>322.14262677531298</v>
      </c>
      <c r="AB23" s="24">
        <v>54.335087092773399</v>
      </c>
      <c r="AC23" s="12"/>
    </row>
    <row r="24" spans="1:29" x14ac:dyDescent="0.25">
      <c r="A24" s="1" t="s">
        <v>44</v>
      </c>
      <c r="B24" s="9" t="s">
        <v>409</v>
      </c>
      <c r="C24" s="10">
        <v>2478.1871000000001</v>
      </c>
      <c r="D24" s="24">
        <v>7366.0517278941497</v>
      </c>
      <c r="E24" s="24">
        <v>6846.1303749018698</v>
      </c>
      <c r="F24" s="24">
        <f>Expenditures2001!E24/'Expenditures2001per pupil'!C24</f>
        <v>0</v>
      </c>
      <c r="G24" s="24">
        <v>3680.2614580634299</v>
      </c>
      <c r="H24" s="24">
        <v>178.02197824369199</v>
      </c>
      <c r="I24" s="24">
        <v>160.255442375597</v>
      </c>
      <c r="J24" s="24">
        <v>454.32327930364897</v>
      </c>
      <c r="K24" s="24">
        <v>405.03164591567702</v>
      </c>
      <c r="L24" s="24">
        <v>6.4633820424615998</v>
      </c>
      <c r="M24" s="24">
        <v>772.63240132272404</v>
      </c>
      <c r="N24" s="24">
        <v>453.804977033412</v>
      </c>
      <c r="O24" s="24">
        <v>84.649601315413094</v>
      </c>
      <c r="P24" s="24">
        <v>0</v>
      </c>
      <c r="Q24" s="24">
        <v>514.564691261608</v>
      </c>
      <c r="R24" s="24">
        <v>136.12151802420399</v>
      </c>
      <c r="S24" s="24">
        <v>0</v>
      </c>
      <c r="T24" s="24">
        <v>0</v>
      </c>
      <c r="U24" s="24">
        <v>0</v>
      </c>
      <c r="V24" s="24">
        <v>0</v>
      </c>
      <c r="W24" s="24">
        <v>1.84812518796502</v>
      </c>
      <c r="X24" s="24">
        <v>27.515585889378499</v>
      </c>
      <c r="Y24" s="24">
        <v>0</v>
      </c>
      <c r="Z24" s="24">
        <v>0</v>
      </c>
      <c r="AA24" s="24">
        <v>282.649780559345</v>
      </c>
      <c r="AB24" s="24">
        <v>207.907861355585</v>
      </c>
      <c r="AC24" s="12"/>
    </row>
    <row r="25" spans="1:29" x14ac:dyDescent="0.25">
      <c r="A25" s="1" t="s">
        <v>46</v>
      </c>
      <c r="B25" s="9" t="s">
        <v>410</v>
      </c>
      <c r="C25" s="10">
        <v>9632.4740999999995</v>
      </c>
      <c r="D25" s="24">
        <v>5764.9339477590702</v>
      </c>
      <c r="E25" s="24">
        <v>5474.65980624853</v>
      </c>
      <c r="F25" s="24">
        <f>Expenditures2001!E25/'Expenditures2001per pupil'!C25</f>
        <v>-3.6854051857767258</v>
      </c>
      <c r="G25" s="24">
        <v>3321.4414300890699</v>
      </c>
      <c r="H25" s="24">
        <v>217.37409914239899</v>
      </c>
      <c r="I25" s="24">
        <v>203.649742489315</v>
      </c>
      <c r="J25" s="24">
        <v>98.726512018340102</v>
      </c>
      <c r="K25" s="24">
        <v>360.42645679161399</v>
      </c>
      <c r="L25" s="24">
        <v>91.950246718026406</v>
      </c>
      <c r="M25" s="24">
        <v>375.28868206352001</v>
      </c>
      <c r="N25" s="24">
        <v>351.636393187914</v>
      </c>
      <c r="O25" s="24">
        <v>92.542042755142205</v>
      </c>
      <c r="P25" s="24">
        <v>0</v>
      </c>
      <c r="Q25" s="24">
        <v>325.68742333810098</v>
      </c>
      <c r="R25" s="24">
        <v>35.936777655078203</v>
      </c>
      <c r="S25" s="24">
        <v>0</v>
      </c>
      <c r="T25" s="24">
        <v>60.1443049818322</v>
      </c>
      <c r="U25" s="24">
        <v>0</v>
      </c>
      <c r="V25" s="24">
        <v>0</v>
      </c>
      <c r="W25" s="24">
        <v>23.5774649007361</v>
      </c>
      <c r="X25" s="24">
        <v>0</v>
      </c>
      <c r="Y25" s="24">
        <v>0</v>
      </c>
      <c r="Z25" s="24">
        <v>0</v>
      </c>
      <c r="AA25" s="24">
        <v>206.55237162796999</v>
      </c>
      <c r="AB25" s="24">
        <v>0</v>
      </c>
      <c r="AC25" s="12"/>
    </row>
    <row r="26" spans="1:29" x14ac:dyDescent="0.25">
      <c r="A26" s="1" t="s">
        <v>48</v>
      </c>
      <c r="B26" s="9" t="s">
        <v>411</v>
      </c>
      <c r="C26" s="10">
        <v>345.10919999999999</v>
      </c>
      <c r="D26" s="24">
        <v>6113.6757293053897</v>
      </c>
      <c r="E26" s="24">
        <v>5791.48721622025</v>
      </c>
      <c r="F26" s="24">
        <f>Expenditures2001!E26/'Expenditures2001per pupil'!C26</f>
        <v>0</v>
      </c>
      <c r="G26" s="24">
        <v>3496.18691706856</v>
      </c>
      <c r="H26" s="24">
        <v>161.667553342536</v>
      </c>
      <c r="I26" s="24">
        <v>126.944572906198</v>
      </c>
      <c r="J26" s="24">
        <v>526.36939264441503</v>
      </c>
      <c r="K26" s="24">
        <v>400.14583789710599</v>
      </c>
      <c r="L26" s="24">
        <v>0</v>
      </c>
      <c r="M26" s="24">
        <v>552.41341001630701</v>
      </c>
      <c r="N26" s="24">
        <v>272.86400942078598</v>
      </c>
      <c r="O26" s="24">
        <v>0</v>
      </c>
      <c r="P26" s="24">
        <v>0</v>
      </c>
      <c r="Q26" s="24">
        <v>254.895522924338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269.634133196101</v>
      </c>
      <c r="AB26" s="24">
        <v>52.554379889032198</v>
      </c>
      <c r="AC26" s="12"/>
    </row>
    <row r="27" spans="1:29" x14ac:dyDescent="0.25">
      <c r="A27" s="1" t="s">
        <v>50</v>
      </c>
      <c r="B27" s="9" t="s">
        <v>412</v>
      </c>
      <c r="C27" s="10">
        <v>2018.2860000000001</v>
      </c>
      <c r="D27" s="24">
        <v>7063.1616926441502</v>
      </c>
      <c r="E27" s="24">
        <v>6442.73544978263</v>
      </c>
      <c r="F27" s="24">
        <f>Expenditures2001!E27/'Expenditures2001per pupil'!C27</f>
        <v>-2.0058653728956153</v>
      </c>
      <c r="G27" s="24">
        <v>3740.8483188210098</v>
      </c>
      <c r="H27" s="24">
        <v>178.09826258518299</v>
      </c>
      <c r="I27" s="24">
        <v>216.86521137242099</v>
      </c>
      <c r="J27" s="24">
        <v>234.838476806557</v>
      </c>
      <c r="K27" s="24">
        <v>319.82091735264402</v>
      </c>
      <c r="L27" s="24">
        <v>0</v>
      </c>
      <c r="M27" s="24">
        <v>683.16326328379603</v>
      </c>
      <c r="N27" s="24">
        <v>454.352728007824</v>
      </c>
      <c r="O27" s="24">
        <v>29.138189533098799</v>
      </c>
      <c r="P27" s="24">
        <v>0</v>
      </c>
      <c r="Q27" s="24">
        <v>475.52171000542</v>
      </c>
      <c r="R27" s="24">
        <v>110.08837201466901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332.746994231739</v>
      </c>
      <c r="AB27" s="24">
        <v>287.67924862977702</v>
      </c>
      <c r="AC27" s="12"/>
    </row>
    <row r="28" spans="1:29" x14ac:dyDescent="0.25">
      <c r="A28" s="1" t="s">
        <v>52</v>
      </c>
      <c r="B28" s="9" t="s">
        <v>413</v>
      </c>
      <c r="C28" s="10">
        <v>1843.1388999999999</v>
      </c>
      <c r="D28" s="24">
        <v>6664.8880070839996</v>
      </c>
      <c r="E28" s="24">
        <v>6097.7182891641996</v>
      </c>
      <c r="F28" s="24">
        <f>Expenditures2001!E28/'Expenditures2001per pupil'!C28</f>
        <v>-12.286350203991681</v>
      </c>
      <c r="G28" s="24">
        <v>3229.15398291468</v>
      </c>
      <c r="H28" s="24">
        <v>163.52053553858499</v>
      </c>
      <c r="I28" s="24">
        <v>255.27371268654699</v>
      </c>
      <c r="J28" s="24">
        <v>249.093359160289</v>
      </c>
      <c r="K28" s="24">
        <v>636.20876863919398</v>
      </c>
      <c r="L28" s="24">
        <v>48.185581672656298</v>
      </c>
      <c r="M28" s="24">
        <v>531.45790585831503</v>
      </c>
      <c r="N28" s="24">
        <v>390.51475176396002</v>
      </c>
      <c r="O28" s="24">
        <v>110.006863834299</v>
      </c>
      <c r="P28" s="24">
        <v>0</v>
      </c>
      <c r="Q28" s="24">
        <v>393.65428725963</v>
      </c>
      <c r="R28" s="24">
        <v>90.648539836037301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29.675462874773</v>
      </c>
      <c r="Z28" s="24">
        <v>0</v>
      </c>
      <c r="AA28" s="24">
        <v>262.23689923748998</v>
      </c>
      <c r="AB28" s="24">
        <v>275.25735580753002</v>
      </c>
      <c r="AC28" s="12"/>
    </row>
    <row r="29" spans="1:29" x14ac:dyDescent="0.25">
      <c r="A29" s="1" t="s">
        <v>54</v>
      </c>
      <c r="B29" s="9" t="s">
        <v>414</v>
      </c>
      <c r="C29" s="10">
        <v>2774.1154999999999</v>
      </c>
      <c r="D29" s="24">
        <v>6910.19411051919</v>
      </c>
      <c r="E29" s="24">
        <v>6402.7028002258703</v>
      </c>
      <c r="F29" s="24">
        <f>Expenditures2001!E29/'Expenditures2001per pupil'!C29</f>
        <v>-0.20564392506368248</v>
      </c>
      <c r="G29" s="24">
        <v>4013.9757230728101</v>
      </c>
      <c r="H29" s="24">
        <v>155.16650262038399</v>
      </c>
      <c r="I29" s="24">
        <v>174.53444890812901</v>
      </c>
      <c r="J29" s="24">
        <v>191.149827755909</v>
      </c>
      <c r="K29" s="24">
        <v>248.19450019294399</v>
      </c>
      <c r="L29" s="24">
        <v>51.2091547738369</v>
      </c>
      <c r="M29" s="24">
        <v>591.47662741511601</v>
      </c>
      <c r="N29" s="24">
        <v>378.07889397539498</v>
      </c>
      <c r="O29" s="24">
        <v>24.298905362808402</v>
      </c>
      <c r="P29" s="24">
        <v>0</v>
      </c>
      <c r="Q29" s="24">
        <v>490.53974140586399</v>
      </c>
      <c r="R29" s="24">
        <v>84.078474742670195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1.0589753743129999</v>
      </c>
      <c r="Y29" s="24">
        <v>0</v>
      </c>
      <c r="Z29" s="24">
        <v>0</v>
      </c>
      <c r="AA29" s="24">
        <v>153.86242930404299</v>
      </c>
      <c r="AB29" s="24">
        <v>352.56990561496002</v>
      </c>
      <c r="AC29" s="12"/>
    </row>
    <row r="30" spans="1:29" x14ac:dyDescent="0.25">
      <c r="A30" s="1" t="s">
        <v>56</v>
      </c>
      <c r="B30" s="9" t="s">
        <v>415</v>
      </c>
      <c r="C30" s="10">
        <v>4286.8878999999997</v>
      </c>
      <c r="D30" s="24">
        <v>6548.1096811512098</v>
      </c>
      <c r="E30" s="24">
        <v>5917.0150705363603</v>
      </c>
      <c r="F30" s="24">
        <f>Expenditures2001!E30/'Expenditures2001per pupil'!C30</f>
        <v>-8.1073008697055027</v>
      </c>
      <c r="G30" s="24">
        <v>3260.2316053097602</v>
      </c>
      <c r="H30" s="24">
        <v>208.59168722373099</v>
      </c>
      <c r="I30" s="24">
        <v>244.76618807783601</v>
      </c>
      <c r="J30" s="24">
        <v>210.31998993955401</v>
      </c>
      <c r="K30" s="24">
        <v>282.35740197451798</v>
      </c>
      <c r="L30" s="24">
        <v>55.888079088795301</v>
      </c>
      <c r="M30" s="24">
        <v>683.17806024272204</v>
      </c>
      <c r="N30" s="24">
        <v>525.62386107646898</v>
      </c>
      <c r="O30" s="24">
        <v>113.465866462241</v>
      </c>
      <c r="P30" s="24">
        <v>0</v>
      </c>
      <c r="Q30" s="24">
        <v>312.50014958403699</v>
      </c>
      <c r="R30" s="24">
        <v>20.092181556695198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1.4346071423980999</v>
      </c>
      <c r="Z30" s="24">
        <v>0</v>
      </c>
      <c r="AA30" s="24">
        <v>583.49003714326102</v>
      </c>
      <c r="AB30" s="24">
        <v>46.169966329187098</v>
      </c>
      <c r="AC30" s="12"/>
    </row>
    <row r="31" spans="1:29" ht="12.75" customHeight="1" x14ac:dyDescent="0.25">
      <c r="A31" s="1" t="s">
        <v>58</v>
      </c>
      <c r="B31" s="9" t="s">
        <v>416</v>
      </c>
      <c r="C31" s="10">
        <v>1141.7683</v>
      </c>
      <c r="D31" s="24">
        <v>7923.9928626499704</v>
      </c>
      <c r="E31" s="24">
        <v>7300.4457734550797</v>
      </c>
      <c r="F31" s="24">
        <f>Expenditures2001!E31/'Expenditures2001per pupil'!C31</f>
        <v>-10.252246449651826</v>
      </c>
      <c r="G31" s="24">
        <v>4568.2867443420801</v>
      </c>
      <c r="H31" s="24">
        <v>198.96078740318799</v>
      </c>
      <c r="I31" s="24">
        <v>360.96164169210101</v>
      </c>
      <c r="J31" s="24">
        <v>368.739086555477</v>
      </c>
      <c r="K31" s="24">
        <v>276.50385809450103</v>
      </c>
      <c r="L31" s="24">
        <v>0</v>
      </c>
      <c r="M31" s="24">
        <v>678.09143063439399</v>
      </c>
      <c r="N31" s="24">
        <v>291.650906755775</v>
      </c>
      <c r="O31" s="24">
        <v>22.946363110624102</v>
      </c>
      <c r="P31" s="24">
        <v>0</v>
      </c>
      <c r="Q31" s="24">
        <v>452.83741894042703</v>
      </c>
      <c r="R31" s="24">
        <v>81.467535926509697</v>
      </c>
      <c r="S31" s="24">
        <v>0</v>
      </c>
      <c r="T31" s="24">
        <v>28.026702090082502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447.15573203424799</v>
      </c>
      <c r="AB31" s="24">
        <v>148.36465507055999</v>
      </c>
      <c r="AC31" s="12"/>
    </row>
    <row r="32" spans="1:29" x14ac:dyDescent="0.25">
      <c r="A32" s="1" t="s">
        <v>60</v>
      </c>
      <c r="B32" s="9" t="s">
        <v>417</v>
      </c>
      <c r="C32" s="10">
        <v>788.97119999999995</v>
      </c>
      <c r="D32" s="24">
        <v>6438.1925981581999</v>
      </c>
      <c r="E32" s="24">
        <v>6324.1721751060104</v>
      </c>
      <c r="F32" s="24">
        <f>Expenditures2001!E32/'Expenditures2001per pupil'!C32</f>
        <v>0</v>
      </c>
      <c r="G32" s="24">
        <v>3661.96036053027</v>
      </c>
      <c r="H32" s="24">
        <v>205.93892400635099</v>
      </c>
      <c r="I32" s="24">
        <v>245.12913779362199</v>
      </c>
      <c r="J32" s="24">
        <v>215.94904858377501</v>
      </c>
      <c r="K32" s="24">
        <v>264.16197448018301</v>
      </c>
      <c r="L32" s="24">
        <v>54.066156026987997</v>
      </c>
      <c r="M32" s="24">
        <v>756.11169330388702</v>
      </c>
      <c r="N32" s="24">
        <v>397.43240310926399</v>
      </c>
      <c r="O32" s="24">
        <v>52.474171427296703</v>
      </c>
      <c r="P32" s="24">
        <v>0</v>
      </c>
      <c r="Q32" s="24">
        <v>372.21212890914097</v>
      </c>
      <c r="R32" s="24">
        <v>98.736176935228997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65.629556566830303</v>
      </c>
      <c r="AB32" s="24">
        <v>48.390866485367198</v>
      </c>
      <c r="AC32" s="12"/>
    </row>
    <row r="33" spans="1:29" x14ac:dyDescent="0.25">
      <c r="A33" s="1" t="s">
        <v>62</v>
      </c>
      <c r="B33" s="9" t="s">
        <v>418</v>
      </c>
      <c r="C33" s="10">
        <v>1593.7526</v>
      </c>
      <c r="D33" s="24">
        <v>8059.4051485782602</v>
      </c>
      <c r="E33" s="24">
        <v>7666.3503231304503</v>
      </c>
      <c r="F33" s="24">
        <f>Expenditures2001!E33/'Expenditures2001per pupil'!C33</f>
        <v>-11.160615518368408</v>
      </c>
      <c r="G33" s="24">
        <v>4192.3372297557298</v>
      </c>
      <c r="H33" s="24">
        <v>250.72998155422599</v>
      </c>
      <c r="I33" s="24">
        <v>194.447657685389</v>
      </c>
      <c r="J33" s="24">
        <v>351.582748790496</v>
      </c>
      <c r="K33" s="24">
        <v>405.95090480166101</v>
      </c>
      <c r="L33" s="24">
        <v>145.582890343206</v>
      </c>
      <c r="M33" s="24">
        <v>944.08101357763996</v>
      </c>
      <c r="N33" s="24">
        <v>400.62796446575197</v>
      </c>
      <c r="O33" s="24">
        <v>244.063915566318</v>
      </c>
      <c r="P33" s="24">
        <v>0</v>
      </c>
      <c r="Q33" s="24">
        <v>419.638606393489</v>
      </c>
      <c r="R33" s="24">
        <v>117.307410196538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306.36876764938199</v>
      </c>
      <c r="AB33" s="24">
        <v>86.686057798431094</v>
      </c>
      <c r="AC33" s="12"/>
    </row>
    <row r="34" spans="1:29" x14ac:dyDescent="0.25">
      <c r="A34" s="1" t="s">
        <v>64</v>
      </c>
      <c r="B34" s="9" t="s">
        <v>419</v>
      </c>
      <c r="C34" s="10">
        <v>4131.8161</v>
      </c>
      <c r="D34" s="24">
        <v>7060.8924124188297</v>
      </c>
      <c r="E34" s="24">
        <v>6646.7844345734502</v>
      </c>
      <c r="F34" s="24">
        <f>Expenditures2001!E34/'Expenditures2001per pupil'!C34</f>
        <v>-21.354607239175046</v>
      </c>
      <c r="G34" s="24">
        <v>3847.93471810132</v>
      </c>
      <c r="H34" s="24">
        <v>274.92613720150803</v>
      </c>
      <c r="I34" s="24">
        <v>178.07023647543201</v>
      </c>
      <c r="J34" s="24">
        <v>249.704237804775</v>
      </c>
      <c r="K34" s="24">
        <v>300.65277348621498</v>
      </c>
      <c r="L34" s="24">
        <v>89.312392194802598</v>
      </c>
      <c r="M34" s="24">
        <v>645.00439891310702</v>
      </c>
      <c r="N34" s="24">
        <v>491.06377459538902</v>
      </c>
      <c r="O34" s="24">
        <v>57.910556570995503</v>
      </c>
      <c r="P34" s="24">
        <v>0</v>
      </c>
      <c r="Q34" s="24">
        <v>388.35627510140102</v>
      </c>
      <c r="R34" s="24">
        <v>123.84893412850499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320.96832189602998</v>
      </c>
      <c r="AB34" s="24">
        <v>93.139655949353596</v>
      </c>
      <c r="AC34" s="12"/>
    </row>
    <row r="35" spans="1:29" x14ac:dyDescent="0.25">
      <c r="A35" s="1" t="s">
        <v>66</v>
      </c>
      <c r="B35" s="9" t="s">
        <v>420</v>
      </c>
      <c r="C35" s="10">
        <v>2148.5389</v>
      </c>
      <c r="D35" s="24">
        <v>6654.8636657218503</v>
      </c>
      <c r="E35" s="24">
        <v>6258.1407113457399</v>
      </c>
      <c r="F35" s="24">
        <f>Expenditures2001!E35/'Expenditures2001per pupil'!C35</f>
        <v>-2.4253598573430528</v>
      </c>
      <c r="G35" s="24">
        <v>3783.5987796171598</v>
      </c>
      <c r="H35" s="24">
        <v>220.26508340156099</v>
      </c>
      <c r="I35" s="24">
        <v>240.557422534914</v>
      </c>
      <c r="J35" s="24">
        <v>162.69746849824301</v>
      </c>
      <c r="K35" s="24">
        <v>351.51504587606001</v>
      </c>
      <c r="L35" s="24">
        <v>50.975576937424698</v>
      </c>
      <c r="M35" s="24">
        <v>468.51249004614198</v>
      </c>
      <c r="N35" s="24">
        <v>360.94974589475601</v>
      </c>
      <c r="O35" s="24">
        <v>31.992211078887099</v>
      </c>
      <c r="P35" s="24">
        <v>0</v>
      </c>
      <c r="Q35" s="24">
        <v>464.90070065754901</v>
      </c>
      <c r="R35" s="24">
        <v>122.17618680304</v>
      </c>
      <c r="S35" s="24">
        <v>0</v>
      </c>
      <c r="T35" s="24">
        <v>0</v>
      </c>
      <c r="U35" s="24">
        <v>7.6188520487108704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293.69042375727901</v>
      </c>
      <c r="AB35" s="24">
        <v>95.413678570120297</v>
      </c>
      <c r="AC35" s="12"/>
    </row>
    <row r="36" spans="1:29" x14ac:dyDescent="0.25">
      <c r="A36" s="1" t="s">
        <v>68</v>
      </c>
      <c r="B36" s="9" t="s">
        <v>421</v>
      </c>
      <c r="C36" s="10">
        <v>722.99090000000001</v>
      </c>
      <c r="D36" s="24">
        <v>7493.3603728622302</v>
      </c>
      <c r="E36" s="24">
        <v>7251.9274862242301</v>
      </c>
      <c r="F36" s="24">
        <f>Expenditures2001!E36/'Expenditures2001per pupil'!C36</f>
        <v>-6.6091426600251815</v>
      </c>
      <c r="G36" s="24">
        <v>4013.5047481233801</v>
      </c>
      <c r="H36" s="24">
        <v>133.05460691137301</v>
      </c>
      <c r="I36" s="24">
        <v>273.66762154267701</v>
      </c>
      <c r="J36" s="24">
        <v>503.468411566452</v>
      </c>
      <c r="K36" s="24">
        <v>513.56295079232598</v>
      </c>
      <c r="L36" s="24">
        <v>29.019258748623201</v>
      </c>
      <c r="M36" s="24">
        <v>590.88411762858902</v>
      </c>
      <c r="N36" s="24">
        <v>538.27111793523204</v>
      </c>
      <c r="O36" s="24">
        <v>15.0253481751983</v>
      </c>
      <c r="P36" s="24">
        <v>0</v>
      </c>
      <c r="Q36" s="24">
        <v>435.98380007272499</v>
      </c>
      <c r="R36" s="24">
        <v>205.485504727652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190.70347911709499</v>
      </c>
      <c r="AB36" s="24">
        <v>50.7294075208968</v>
      </c>
      <c r="AC36" s="12"/>
    </row>
    <row r="37" spans="1:29" x14ac:dyDescent="0.25">
      <c r="A37" s="1" t="s">
        <v>70</v>
      </c>
      <c r="B37" s="9" t="s">
        <v>422</v>
      </c>
      <c r="C37" s="10">
        <v>8154.4840000000004</v>
      </c>
      <c r="D37" s="24">
        <v>7200.9432724375902</v>
      </c>
      <c r="E37" s="24">
        <v>6613.1812019006902</v>
      </c>
      <c r="F37" s="24">
        <f>Expenditures2001!E37/'Expenditures2001per pupil'!C37</f>
        <v>-31.590740750732969</v>
      </c>
      <c r="G37" s="24">
        <v>3718.6233451436001</v>
      </c>
      <c r="H37" s="24">
        <v>304.08846347604498</v>
      </c>
      <c r="I37" s="24">
        <v>187.37641032835401</v>
      </c>
      <c r="J37" s="24">
        <v>146.33209900221701</v>
      </c>
      <c r="K37" s="24">
        <v>260.21845281687899</v>
      </c>
      <c r="L37" s="24">
        <v>51.014261601347101</v>
      </c>
      <c r="M37" s="24">
        <v>785.380561173459</v>
      </c>
      <c r="N37" s="24">
        <v>506.59246250283798</v>
      </c>
      <c r="O37" s="24">
        <v>102.726692455341</v>
      </c>
      <c r="P37" s="24">
        <v>0</v>
      </c>
      <c r="Q37" s="24">
        <v>430.96602433703902</v>
      </c>
      <c r="R37" s="24">
        <v>119.86242906356701</v>
      </c>
      <c r="S37" s="24">
        <v>0</v>
      </c>
      <c r="T37" s="24">
        <v>0</v>
      </c>
      <c r="U37" s="24">
        <v>0</v>
      </c>
      <c r="V37" s="24">
        <v>0</v>
      </c>
      <c r="W37" s="24">
        <v>2.22942003442523</v>
      </c>
      <c r="X37" s="24">
        <v>41.792453084707702</v>
      </c>
      <c r="Y37" s="24">
        <v>53.1045765740664</v>
      </c>
      <c r="Z37" s="24">
        <v>0</v>
      </c>
      <c r="AA37" s="24">
        <v>300.03444362635298</v>
      </c>
      <c r="AB37" s="24">
        <v>190.601177217344</v>
      </c>
      <c r="AC37" s="12"/>
    </row>
    <row r="38" spans="1:29" x14ac:dyDescent="0.25">
      <c r="A38" s="1" t="s">
        <v>72</v>
      </c>
      <c r="B38" s="9" t="s">
        <v>423</v>
      </c>
      <c r="C38" s="10">
        <v>4656.6100999999999</v>
      </c>
      <c r="D38" s="24">
        <v>6255.1676014274799</v>
      </c>
      <c r="E38" s="24">
        <v>6004.9623652192804</v>
      </c>
      <c r="F38" s="24">
        <f>Expenditures2001!E38/'Expenditures2001per pupil'!C38</f>
        <v>-1.3441473229635439</v>
      </c>
      <c r="G38" s="24">
        <v>3595.221523915</v>
      </c>
      <c r="H38" s="24">
        <v>239.62140184336999</v>
      </c>
      <c r="I38" s="24">
        <v>208.311808197126</v>
      </c>
      <c r="J38" s="24">
        <v>183.05725660819201</v>
      </c>
      <c r="K38" s="24">
        <v>300.96867676338201</v>
      </c>
      <c r="L38" s="24">
        <v>60.558581015833802</v>
      </c>
      <c r="M38" s="24">
        <v>593.50858471058098</v>
      </c>
      <c r="N38" s="24">
        <v>335.58080372672799</v>
      </c>
      <c r="O38" s="24">
        <v>71.201022391803804</v>
      </c>
      <c r="P38" s="24">
        <v>0</v>
      </c>
      <c r="Q38" s="24">
        <v>351.41387078982598</v>
      </c>
      <c r="R38" s="24">
        <v>65.518835257433196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9.8252997389667591</v>
      </c>
      <c r="Y38" s="24">
        <v>0</v>
      </c>
      <c r="Z38" s="24">
        <v>0</v>
      </c>
      <c r="AA38" s="24">
        <v>238.68449711948099</v>
      </c>
      <c r="AB38" s="24">
        <v>1.69543934975359</v>
      </c>
      <c r="AC38" s="12"/>
    </row>
    <row r="39" spans="1:29" x14ac:dyDescent="0.25">
      <c r="A39" s="1" t="s">
        <v>74</v>
      </c>
      <c r="B39" s="9" t="s">
        <v>424</v>
      </c>
      <c r="C39" s="10">
        <v>3631.4171999999999</v>
      </c>
      <c r="D39" s="24">
        <v>7972.63194655794</v>
      </c>
      <c r="E39" s="24">
        <v>7608.79378717488</v>
      </c>
      <c r="F39" s="24">
        <f>Expenditures2001!E39/'Expenditures2001per pupil'!C39</f>
        <v>-3.1253032562603935</v>
      </c>
      <c r="G39" s="24">
        <v>4071.67555685972</v>
      </c>
      <c r="H39" s="24">
        <v>252.72114424087599</v>
      </c>
      <c r="I39" s="24">
        <v>375.48789216507498</v>
      </c>
      <c r="J39" s="24">
        <v>358.17330214771198</v>
      </c>
      <c r="K39" s="24">
        <v>347.97453457013899</v>
      </c>
      <c r="L39" s="24">
        <v>0</v>
      </c>
      <c r="M39" s="24">
        <v>846.79493449554604</v>
      </c>
      <c r="N39" s="24">
        <v>614.06959519826</v>
      </c>
      <c r="O39" s="24">
        <v>34.333620493949297</v>
      </c>
      <c r="P39" s="24">
        <v>0</v>
      </c>
      <c r="Q39" s="24">
        <v>507.52511443741503</v>
      </c>
      <c r="R39" s="24">
        <v>200.03809256617399</v>
      </c>
      <c r="S39" s="24">
        <v>0</v>
      </c>
      <c r="T39" s="24">
        <v>0</v>
      </c>
      <c r="U39" s="24">
        <v>0</v>
      </c>
      <c r="V39" s="24">
        <v>0</v>
      </c>
      <c r="W39" s="24">
        <v>64.710645199345294</v>
      </c>
      <c r="X39" s="24">
        <v>0</v>
      </c>
      <c r="Y39" s="24">
        <v>67.223953226855798</v>
      </c>
      <c r="Z39" s="24">
        <v>0</v>
      </c>
      <c r="AA39" s="24">
        <v>227.41495524116499</v>
      </c>
      <c r="AB39" s="24">
        <v>4.4886057156968899</v>
      </c>
      <c r="AC39" s="12"/>
    </row>
    <row r="40" spans="1:29" x14ac:dyDescent="0.25">
      <c r="A40" s="1" t="s">
        <v>76</v>
      </c>
      <c r="B40" s="9" t="s">
        <v>425</v>
      </c>
      <c r="C40" s="10">
        <v>1324.0591999999999</v>
      </c>
      <c r="D40" s="24">
        <v>9181.9409887412803</v>
      </c>
      <c r="E40" s="24">
        <v>8477.2387065472594</v>
      </c>
      <c r="F40" s="24">
        <f>Expenditures2001!E40/'Expenditures2001per pupil'!C40</f>
        <v>0</v>
      </c>
      <c r="G40" s="24">
        <v>4785.9806948208898</v>
      </c>
      <c r="H40" s="24">
        <v>389.450162047135</v>
      </c>
      <c r="I40" s="24">
        <v>390.04216729886298</v>
      </c>
      <c r="J40" s="24">
        <v>289.94003440329499</v>
      </c>
      <c r="K40" s="24">
        <v>362.07694489793198</v>
      </c>
      <c r="L40" s="24">
        <v>41.079326362446601</v>
      </c>
      <c r="M40" s="24">
        <v>775.33280233995504</v>
      </c>
      <c r="N40" s="24">
        <v>603.34786390215697</v>
      </c>
      <c r="O40" s="24">
        <v>0</v>
      </c>
      <c r="P40" s="24">
        <v>0</v>
      </c>
      <c r="Q40" s="24">
        <v>583.17696066761903</v>
      </c>
      <c r="R40" s="24">
        <v>256.81174980695698</v>
      </c>
      <c r="S40" s="24">
        <v>0</v>
      </c>
      <c r="T40" s="24">
        <v>47.092176845264902</v>
      </c>
      <c r="U40" s="24">
        <v>5.6364549258824601</v>
      </c>
      <c r="V40" s="24">
        <v>0</v>
      </c>
      <c r="W40" s="24">
        <v>0</v>
      </c>
      <c r="X40" s="24">
        <v>0</v>
      </c>
      <c r="Y40" s="24">
        <v>2.2632296199444801</v>
      </c>
      <c r="Z40" s="24">
        <v>0</v>
      </c>
      <c r="AA40" s="24">
        <v>284.55311514772097</v>
      </c>
      <c r="AB40" s="24">
        <v>365.157305655215</v>
      </c>
      <c r="AC40" s="12"/>
    </row>
    <row r="41" spans="1:29" x14ac:dyDescent="0.25">
      <c r="A41" s="1" t="s">
        <v>78</v>
      </c>
      <c r="B41" s="9" t="s">
        <v>426</v>
      </c>
      <c r="C41" s="10">
        <v>260.14769999999999</v>
      </c>
      <c r="D41" s="24">
        <v>9038.7999201991697</v>
      </c>
      <c r="E41" s="24">
        <v>8432.2352263733192</v>
      </c>
      <c r="F41" s="24">
        <f>Expenditures2001!E41/'Expenditures2001per pupil'!C41</f>
        <v>0</v>
      </c>
      <c r="G41" s="24">
        <v>4172.0172425126102</v>
      </c>
      <c r="H41" s="24">
        <v>332.49780797600698</v>
      </c>
      <c r="I41" s="24">
        <v>381.46602872137601</v>
      </c>
      <c r="J41" s="24">
        <v>563.18076231310101</v>
      </c>
      <c r="K41" s="24">
        <v>483.71890276177697</v>
      </c>
      <c r="L41" s="24">
        <v>301.84552852091298</v>
      </c>
      <c r="M41" s="24">
        <v>802.59456454929204</v>
      </c>
      <c r="N41" s="24">
        <v>377.68090972935698</v>
      </c>
      <c r="O41" s="24">
        <v>147.92465972215001</v>
      </c>
      <c r="P41" s="24">
        <v>0</v>
      </c>
      <c r="Q41" s="24">
        <v>542.86726348147602</v>
      </c>
      <c r="R41" s="24">
        <v>326.44155608525398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423.46843735308801</v>
      </c>
      <c r="AB41" s="24">
        <v>183.09625647276499</v>
      </c>
      <c r="AC41" s="12"/>
    </row>
    <row r="42" spans="1:29" x14ac:dyDescent="0.25">
      <c r="A42" s="1" t="s">
        <v>80</v>
      </c>
      <c r="B42" s="9" t="s">
        <v>427</v>
      </c>
      <c r="C42" s="10">
        <v>1817.4663</v>
      </c>
      <c r="D42" s="24">
        <v>7227.93030055082</v>
      </c>
      <c r="E42" s="24">
        <v>6726.4947030929798</v>
      </c>
      <c r="F42" s="24">
        <f>Expenditures2001!E42/'Expenditures2001per pupil'!C42</f>
        <v>41.197726747395535</v>
      </c>
      <c r="G42" s="24">
        <v>4426.4112792627802</v>
      </c>
      <c r="H42" s="24">
        <v>110.020686490858</v>
      </c>
      <c r="I42" s="24">
        <v>79.4648406960833</v>
      </c>
      <c r="J42" s="24">
        <v>263.398947204688</v>
      </c>
      <c r="K42" s="24">
        <v>311.40658288959702</v>
      </c>
      <c r="L42" s="24">
        <v>48.678102036885001</v>
      </c>
      <c r="M42" s="24">
        <v>580.94089557534005</v>
      </c>
      <c r="N42" s="24">
        <v>202.66840711159199</v>
      </c>
      <c r="O42" s="24">
        <v>66.736912810983</v>
      </c>
      <c r="P42" s="24">
        <v>0</v>
      </c>
      <c r="Q42" s="24">
        <v>555.52307627382095</v>
      </c>
      <c r="R42" s="24">
        <v>81.244972740347293</v>
      </c>
      <c r="S42" s="24">
        <v>0</v>
      </c>
      <c r="T42" s="24">
        <v>0</v>
      </c>
      <c r="U42" s="24">
        <v>0</v>
      </c>
      <c r="V42" s="24">
        <v>15.027238744399201</v>
      </c>
      <c r="W42" s="24">
        <v>0</v>
      </c>
      <c r="X42" s="24">
        <v>0</v>
      </c>
      <c r="Y42" s="24">
        <v>0</v>
      </c>
      <c r="Z42" s="24">
        <v>0</v>
      </c>
      <c r="AA42" s="24">
        <v>414.74540683367798</v>
      </c>
      <c r="AB42" s="24">
        <v>71.662951879768002</v>
      </c>
      <c r="AC42" s="12"/>
    </row>
    <row r="43" spans="1:29" x14ac:dyDescent="0.25">
      <c r="A43" s="1" t="s">
        <v>82</v>
      </c>
      <c r="B43" s="9" t="s">
        <v>428</v>
      </c>
      <c r="C43" s="10">
        <v>4087.2114999999999</v>
      </c>
      <c r="D43" s="24">
        <v>9752.5265526386302</v>
      </c>
      <c r="E43" s="24">
        <v>9201.0676129679105</v>
      </c>
      <c r="F43" s="24">
        <f>Expenditures2001!E43/'Expenditures2001per pupil'!C43</f>
        <v>-33.64983926082612</v>
      </c>
      <c r="G43" s="24">
        <v>5050.36206714528</v>
      </c>
      <c r="H43" s="24">
        <v>382.43678116486001</v>
      </c>
      <c r="I43" s="24">
        <v>262.61850408279503</v>
      </c>
      <c r="J43" s="24">
        <v>348.82635753006599</v>
      </c>
      <c r="K43" s="24">
        <v>581.70128215777402</v>
      </c>
      <c r="L43" s="24">
        <v>161.268833286459</v>
      </c>
      <c r="M43" s="24">
        <v>1204.74295739283</v>
      </c>
      <c r="N43" s="24">
        <v>268.19870466698302</v>
      </c>
      <c r="O43" s="24">
        <v>262.66154565282397</v>
      </c>
      <c r="P43" s="24">
        <v>0</v>
      </c>
      <c r="Q43" s="24">
        <v>506.45618901786702</v>
      </c>
      <c r="R43" s="24">
        <v>171.79439087015601</v>
      </c>
      <c r="S43" s="24">
        <v>0</v>
      </c>
      <c r="T43" s="24">
        <v>31.941092355998698</v>
      </c>
      <c r="U43" s="24">
        <v>53.223861794281902</v>
      </c>
      <c r="V43" s="24">
        <v>21.113915930213</v>
      </c>
      <c r="W43" s="24">
        <v>0</v>
      </c>
      <c r="X43" s="24">
        <v>5.7068908716859799</v>
      </c>
      <c r="Y43" s="24">
        <v>78.884104725189701</v>
      </c>
      <c r="Z43" s="24">
        <v>0</v>
      </c>
      <c r="AA43" s="24">
        <v>323.84431047916098</v>
      </c>
      <c r="AB43" s="24">
        <v>36.744763514195398</v>
      </c>
      <c r="AC43" s="12"/>
    </row>
    <row r="44" spans="1:29" x14ac:dyDescent="0.25">
      <c r="A44" s="1" t="s">
        <v>84</v>
      </c>
      <c r="B44" s="9" t="s">
        <v>429</v>
      </c>
      <c r="C44" s="10">
        <v>1286.6286</v>
      </c>
      <c r="D44" s="24">
        <v>7123.1642449110795</v>
      </c>
      <c r="E44" s="24">
        <v>6373.47633186453</v>
      </c>
      <c r="F44" s="24">
        <f>Expenditures2001!E44/'Expenditures2001per pupil'!C44</f>
        <v>-9.8987928606592455</v>
      </c>
      <c r="G44" s="24">
        <v>3542.11136764719</v>
      </c>
      <c r="H44" s="24">
        <v>342.223256967861</v>
      </c>
      <c r="I44" s="24">
        <v>409.75555805303799</v>
      </c>
      <c r="J44" s="24">
        <v>292.767089119579</v>
      </c>
      <c r="K44" s="24">
        <v>313.56563968809598</v>
      </c>
      <c r="L44" s="24">
        <v>85.765845714917205</v>
      </c>
      <c r="M44" s="24">
        <v>520.23507793935198</v>
      </c>
      <c r="N44" s="24">
        <v>394.587731067069</v>
      </c>
      <c r="O44" s="24">
        <v>28.505366661365901</v>
      </c>
      <c r="P44" s="24">
        <v>0</v>
      </c>
      <c r="Q44" s="24">
        <v>372.26038656376801</v>
      </c>
      <c r="R44" s="24">
        <v>71.699012442285195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52.5163361050733</v>
      </c>
      <c r="Y44" s="24">
        <v>0</v>
      </c>
      <c r="Z44" s="24">
        <v>0</v>
      </c>
      <c r="AA44" s="24">
        <v>420.275423692586</v>
      </c>
      <c r="AB44" s="24">
        <v>276.89615324888598</v>
      </c>
      <c r="AC44" s="12"/>
    </row>
    <row r="45" spans="1:29" x14ac:dyDescent="0.25">
      <c r="A45" s="1" t="s">
        <v>86</v>
      </c>
      <c r="B45" s="9" t="s">
        <v>430</v>
      </c>
      <c r="C45" s="10">
        <v>1053.8026</v>
      </c>
      <c r="D45" s="24">
        <v>7503.9682479432104</v>
      </c>
      <c r="E45" s="24">
        <v>6915.1396475962301</v>
      </c>
      <c r="F45" s="24">
        <f>Expenditures2001!E45/'Expenditures2001per pupil'!C45</f>
        <v>-32.356221174629859</v>
      </c>
      <c r="G45" s="24">
        <v>3896.2611688375</v>
      </c>
      <c r="H45" s="24">
        <v>283.57115459764401</v>
      </c>
      <c r="I45" s="24">
        <v>372.63379308420701</v>
      </c>
      <c r="J45" s="24">
        <v>235.175326005079</v>
      </c>
      <c r="K45" s="24">
        <v>363.07657620127299</v>
      </c>
      <c r="L45" s="24">
        <v>129.57005420180201</v>
      </c>
      <c r="M45" s="24">
        <v>536.90033598322805</v>
      </c>
      <c r="N45" s="24">
        <v>425.566562466253</v>
      </c>
      <c r="O45" s="24">
        <v>92.758207277150305</v>
      </c>
      <c r="P45" s="24">
        <v>0</v>
      </c>
      <c r="Q45" s="24">
        <v>492.08635469299401</v>
      </c>
      <c r="R45" s="24">
        <v>87.540114249101293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30.443472050647799</v>
      </c>
      <c r="Z45" s="24">
        <v>0</v>
      </c>
      <c r="AA45" s="24">
        <v>269.96718360725203</v>
      </c>
      <c r="AB45" s="24">
        <v>288.41794468907102</v>
      </c>
      <c r="AC45" s="12"/>
    </row>
    <row r="46" spans="1:29" ht="12.75" customHeight="1" x14ac:dyDescent="0.25">
      <c r="A46" s="1" t="s">
        <v>88</v>
      </c>
      <c r="B46" s="9" t="s">
        <v>431</v>
      </c>
      <c r="C46" s="10">
        <v>1639.6158</v>
      </c>
      <c r="D46" s="24">
        <v>7662.4149023204</v>
      </c>
      <c r="E46" s="24">
        <v>7228.7681541004904</v>
      </c>
      <c r="F46" s="24">
        <f>Expenditures2001!E46/'Expenditures2001per pupil'!C46</f>
        <v>-47.572650861256641</v>
      </c>
      <c r="G46" s="24">
        <v>4259.99859845214</v>
      </c>
      <c r="H46" s="24">
        <v>187.95095777925499</v>
      </c>
      <c r="I46" s="24">
        <v>363.822500368683</v>
      </c>
      <c r="J46" s="24">
        <v>282.43417146870598</v>
      </c>
      <c r="K46" s="24">
        <v>348.55880871604103</v>
      </c>
      <c r="L46" s="24">
        <v>52.816647656115499</v>
      </c>
      <c r="M46" s="24">
        <v>787.57863275042803</v>
      </c>
      <c r="N46" s="24">
        <v>216.66079943850201</v>
      </c>
      <c r="O46" s="24">
        <v>140.24062222381599</v>
      </c>
      <c r="P46" s="24">
        <v>0</v>
      </c>
      <c r="Q46" s="24">
        <v>446.65882702520901</v>
      </c>
      <c r="R46" s="24">
        <v>142.047588221582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294.49691811947599</v>
      </c>
      <c r="AB46" s="24">
        <v>139.14983010044099</v>
      </c>
      <c r="AC46" s="12"/>
    </row>
    <row r="47" spans="1:29" ht="12.75" customHeight="1" x14ac:dyDescent="0.25">
      <c r="A47" s="1" t="s">
        <v>90</v>
      </c>
      <c r="B47" s="9" t="s">
        <v>432</v>
      </c>
      <c r="C47" s="10">
        <v>9311.3353999999999</v>
      </c>
      <c r="D47" s="24">
        <v>6645.7467937413103</v>
      </c>
      <c r="E47" s="24">
        <v>5952.4516397508296</v>
      </c>
      <c r="F47" s="24">
        <f>Expenditures2001!E47/'Expenditures2001per pupil'!C47</f>
        <v>-9.5808126512121987</v>
      </c>
      <c r="G47" s="24">
        <v>3470.5372614974199</v>
      </c>
      <c r="H47" s="24">
        <v>168.117891017007</v>
      </c>
      <c r="I47" s="24">
        <v>226.065259124915</v>
      </c>
      <c r="J47" s="24">
        <v>44.725782297563804</v>
      </c>
      <c r="K47" s="24">
        <v>351.69792401635499</v>
      </c>
      <c r="L47" s="24">
        <v>80.682133950410503</v>
      </c>
      <c r="M47" s="24">
        <v>610.38382099306602</v>
      </c>
      <c r="N47" s="24">
        <v>466.77948041695498</v>
      </c>
      <c r="O47" s="24">
        <v>29.452948284947301</v>
      </c>
      <c r="P47" s="24">
        <v>0</v>
      </c>
      <c r="Q47" s="24">
        <v>442.42724947916702</v>
      </c>
      <c r="R47" s="24">
        <v>61.581888673025297</v>
      </c>
      <c r="S47" s="24">
        <v>0</v>
      </c>
      <c r="T47" s="24">
        <v>0</v>
      </c>
      <c r="U47" s="24">
        <v>101.476753806978</v>
      </c>
      <c r="V47" s="24">
        <v>0</v>
      </c>
      <c r="W47" s="24">
        <v>0</v>
      </c>
      <c r="X47" s="24">
        <v>0.22561210715275001</v>
      </c>
      <c r="Y47" s="24">
        <v>163.19138928235699</v>
      </c>
      <c r="Z47" s="24">
        <v>0</v>
      </c>
      <c r="AA47" s="24">
        <v>394.94583236685901</v>
      </c>
      <c r="AB47" s="24">
        <v>33.455566427131302</v>
      </c>
      <c r="AC47" s="12"/>
    </row>
    <row r="48" spans="1:29" ht="12.75" customHeight="1" x14ac:dyDescent="0.25">
      <c r="A48" s="1" t="s">
        <v>92</v>
      </c>
      <c r="B48" s="9" t="s">
        <v>433</v>
      </c>
      <c r="C48" s="10">
        <v>643.69929999999999</v>
      </c>
      <c r="D48" s="24">
        <v>6315.1879146054598</v>
      </c>
      <c r="E48" s="24">
        <v>5940.0167283077599</v>
      </c>
      <c r="F48" s="24">
        <f>Expenditures2001!E48/'Expenditures2001per pupil'!C48</f>
        <v>-5.5888518132612539</v>
      </c>
      <c r="G48" s="24">
        <v>3614.68368848622</v>
      </c>
      <c r="H48" s="24">
        <v>195.8525665633</v>
      </c>
      <c r="I48" s="24">
        <v>243.49245058989499</v>
      </c>
      <c r="J48" s="24">
        <v>357.146388072815</v>
      </c>
      <c r="K48" s="24">
        <v>277.36711846665003</v>
      </c>
      <c r="L48" s="24">
        <v>75.830950880325602</v>
      </c>
      <c r="M48" s="24">
        <v>465.06733811890098</v>
      </c>
      <c r="N48" s="24">
        <v>173.71653192725199</v>
      </c>
      <c r="O48" s="24">
        <v>31.575022685281699</v>
      </c>
      <c r="P48" s="24">
        <v>0</v>
      </c>
      <c r="Q48" s="24">
        <v>392.01293212529498</v>
      </c>
      <c r="R48" s="24">
        <v>113.27174039182501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13.1079371998695</v>
      </c>
      <c r="Z48" s="24">
        <v>0</v>
      </c>
      <c r="AA48" s="24">
        <v>255.10392818510101</v>
      </c>
      <c r="AB48" s="24">
        <v>106.95932091273001</v>
      </c>
      <c r="AC48" s="12"/>
    </row>
    <row r="49" spans="1:29" ht="12.75" customHeight="1" x14ac:dyDescent="0.25">
      <c r="A49" s="1" t="s">
        <v>94</v>
      </c>
      <c r="B49" s="9" t="s">
        <v>434</v>
      </c>
      <c r="C49" s="10">
        <v>1000.2272</v>
      </c>
      <c r="D49" s="24">
        <v>8004.9537944978902</v>
      </c>
      <c r="E49" s="24">
        <v>7568.8851292986201</v>
      </c>
      <c r="F49" s="24">
        <f>Expenditures2001!E49/'Expenditures2001per pupil'!C49</f>
        <v>16.872726516535444</v>
      </c>
      <c r="G49" s="24">
        <v>4696.8644523964103</v>
      </c>
      <c r="H49" s="24">
        <v>324.09163638021403</v>
      </c>
      <c r="I49" s="24">
        <v>449.87018949294702</v>
      </c>
      <c r="J49" s="24">
        <v>352.832116543121</v>
      </c>
      <c r="K49" s="24">
        <v>354.458097120334</v>
      </c>
      <c r="L49" s="24">
        <v>7.2252384258296498</v>
      </c>
      <c r="M49" s="24">
        <v>724.66581592662101</v>
      </c>
      <c r="N49" s="24">
        <v>115.451759360273</v>
      </c>
      <c r="O49" s="24">
        <v>0</v>
      </c>
      <c r="P49" s="24">
        <v>0</v>
      </c>
      <c r="Q49" s="24">
        <v>394.42414683383902</v>
      </c>
      <c r="R49" s="24">
        <v>149.00167681902599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333.36799879067399</v>
      </c>
      <c r="AB49" s="24">
        <v>102.700666408591</v>
      </c>
      <c r="AC49" s="12"/>
    </row>
    <row r="50" spans="1:29" ht="12.75" customHeight="1" x14ac:dyDescent="0.25">
      <c r="A50" s="1" t="s">
        <v>96</v>
      </c>
      <c r="B50" s="9" t="s">
        <v>435</v>
      </c>
      <c r="C50" s="10">
        <v>434.6789</v>
      </c>
      <c r="D50" s="24">
        <v>6407.1157813273203</v>
      </c>
      <c r="E50" s="24">
        <v>6019.7256411571798</v>
      </c>
      <c r="F50" s="24">
        <f>Expenditures2001!E50/'Expenditures2001per pupil'!C50</f>
        <v>0</v>
      </c>
      <c r="G50" s="24">
        <v>3613.7775493588401</v>
      </c>
      <c r="H50" s="24">
        <v>189.25685143677299</v>
      </c>
      <c r="I50" s="24">
        <v>358.14365500602798</v>
      </c>
      <c r="J50" s="24">
        <v>395.40529802573798</v>
      </c>
      <c r="K50" s="24">
        <v>177.31599118337601</v>
      </c>
      <c r="L50" s="24">
        <v>79.374430182831503</v>
      </c>
      <c r="M50" s="24">
        <v>428.82019348074999</v>
      </c>
      <c r="N50" s="24">
        <v>176.76006357796501</v>
      </c>
      <c r="O50" s="24">
        <v>9.5840860920555304</v>
      </c>
      <c r="P50" s="24">
        <v>0</v>
      </c>
      <c r="Q50" s="24">
        <v>452.19266451626697</v>
      </c>
      <c r="R50" s="24">
        <v>139.09485829654901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91.800683216967698</v>
      </c>
      <c r="Y50" s="24">
        <v>0</v>
      </c>
      <c r="Z50" s="24">
        <v>0</v>
      </c>
      <c r="AA50" s="24">
        <v>274.15984534790999</v>
      </c>
      <c r="AB50" s="24">
        <v>21.429611605256198</v>
      </c>
      <c r="AC50" s="12"/>
    </row>
    <row r="51" spans="1:29" ht="12.75" customHeight="1" x14ac:dyDescent="0.25">
      <c r="A51" s="1" t="s">
        <v>98</v>
      </c>
      <c r="B51" s="9" t="s">
        <v>436</v>
      </c>
      <c r="C51" s="10">
        <v>1745.8352</v>
      </c>
      <c r="D51" s="24">
        <v>6782.4648454791104</v>
      </c>
      <c r="E51" s="24">
        <v>6153.4156889493297</v>
      </c>
      <c r="F51" s="24">
        <f>Expenditures2001!E51/'Expenditures2001per pupil'!C51</f>
        <v>-1.7785183847822521</v>
      </c>
      <c r="G51" s="24">
        <v>3569.33298171557</v>
      </c>
      <c r="H51" s="24">
        <v>200.74721829414301</v>
      </c>
      <c r="I51" s="24">
        <v>236.19531213484501</v>
      </c>
      <c r="J51" s="24">
        <v>233.27967611146801</v>
      </c>
      <c r="K51" s="24">
        <v>248.243877772655</v>
      </c>
      <c r="L51" s="24">
        <v>52.759366978051503</v>
      </c>
      <c r="M51" s="24">
        <v>607.70801848880103</v>
      </c>
      <c r="N51" s="24">
        <v>408.13642089470898</v>
      </c>
      <c r="O51" s="24">
        <v>0.82026069814607905</v>
      </c>
      <c r="P51" s="24">
        <v>0</v>
      </c>
      <c r="Q51" s="24">
        <v>469.284076755927</v>
      </c>
      <c r="R51" s="24">
        <v>126.908479105015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340.56545543359402</v>
      </c>
      <c r="AB51" s="24">
        <v>288.48370109618497</v>
      </c>
      <c r="AC51" s="12"/>
    </row>
    <row r="52" spans="1:29" ht="12.75" customHeight="1" x14ac:dyDescent="0.25">
      <c r="A52" s="1" t="s">
        <v>100</v>
      </c>
      <c r="B52" s="9" t="s">
        <v>437</v>
      </c>
      <c r="C52" s="10">
        <v>2001.7692999999999</v>
      </c>
      <c r="D52" s="24">
        <v>6014.3078625493899</v>
      </c>
      <c r="E52" s="24">
        <v>5685.3965539385499</v>
      </c>
      <c r="F52" s="24">
        <f>Expenditures2001!E52/'Expenditures2001per pupil'!C52</f>
        <v>3.8965529144642194E-4</v>
      </c>
      <c r="G52" s="24">
        <v>3524.1474379689998</v>
      </c>
      <c r="H52" s="24">
        <v>132.31211508738701</v>
      </c>
      <c r="I52" s="24">
        <v>342.08975030239401</v>
      </c>
      <c r="J52" s="24">
        <v>198.1737605827</v>
      </c>
      <c r="K52" s="24">
        <v>252.64240989208801</v>
      </c>
      <c r="L52" s="24">
        <v>58.717855249353597</v>
      </c>
      <c r="M52" s="24">
        <v>521.28264231048001</v>
      </c>
      <c r="N52" s="24">
        <v>170.13562451976799</v>
      </c>
      <c r="O52" s="24">
        <v>129.28170593884099</v>
      </c>
      <c r="P52" s="24">
        <v>0</v>
      </c>
      <c r="Q52" s="24">
        <v>293.719760813596</v>
      </c>
      <c r="R52" s="24">
        <v>62.893491272945298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257.43729809424002</v>
      </c>
      <c r="AB52" s="24">
        <v>71.474010516596394</v>
      </c>
      <c r="AC52" s="12"/>
    </row>
    <row r="53" spans="1:29" ht="12.75" customHeight="1" x14ac:dyDescent="0.25">
      <c r="A53" s="1" t="s">
        <v>102</v>
      </c>
      <c r="B53" s="9" t="s">
        <v>438</v>
      </c>
      <c r="C53" s="10">
        <v>1073.0775000000001</v>
      </c>
      <c r="D53" s="24">
        <v>7555.9563871202199</v>
      </c>
      <c r="E53" s="24">
        <v>7166.1271529782298</v>
      </c>
      <c r="F53" s="24">
        <f>Expenditures2001!E53/'Expenditures2001per pupil'!C53</f>
        <v>0</v>
      </c>
      <c r="G53" s="24">
        <v>3797.7416915367198</v>
      </c>
      <c r="H53" s="24">
        <v>109.482055117174</v>
      </c>
      <c r="I53" s="24">
        <v>250.681455906027</v>
      </c>
      <c r="J53" s="24">
        <v>535.38701538332498</v>
      </c>
      <c r="K53" s="24">
        <v>312.03872040929002</v>
      </c>
      <c r="L53" s="24">
        <v>0</v>
      </c>
      <c r="M53" s="24">
        <v>700.68884120671601</v>
      </c>
      <c r="N53" s="24">
        <v>712.89214432321899</v>
      </c>
      <c r="O53" s="24">
        <v>137.94124841868299</v>
      </c>
      <c r="P53" s="24">
        <v>0</v>
      </c>
      <c r="Q53" s="24">
        <v>464.73388921116998</v>
      </c>
      <c r="R53" s="24">
        <v>144.54009146589999</v>
      </c>
      <c r="S53" s="24">
        <v>0</v>
      </c>
      <c r="T53" s="24">
        <v>0</v>
      </c>
      <c r="U53" s="24">
        <v>0.25614179777322699</v>
      </c>
      <c r="V53" s="24">
        <v>0</v>
      </c>
      <c r="W53" s="24">
        <v>0</v>
      </c>
      <c r="X53" s="24">
        <v>49.017522033590303</v>
      </c>
      <c r="Y53" s="24">
        <v>9.9623279772430209</v>
      </c>
      <c r="Z53" s="24">
        <v>0</v>
      </c>
      <c r="AA53" s="24">
        <v>289.35856916205898</v>
      </c>
      <c r="AB53" s="24">
        <v>41.234673171322598</v>
      </c>
      <c r="AC53" s="12"/>
    </row>
    <row r="54" spans="1:29" ht="12.75" customHeight="1" x14ac:dyDescent="0.25">
      <c r="A54" s="1" t="s">
        <v>104</v>
      </c>
      <c r="B54" s="9" t="s">
        <v>439</v>
      </c>
      <c r="C54" s="10">
        <v>438.7473</v>
      </c>
      <c r="D54" s="24">
        <v>8087.26677064451</v>
      </c>
      <c r="E54" s="24">
        <v>7573.0105917460896</v>
      </c>
      <c r="F54" s="24">
        <f>Expenditures2001!E54/'Expenditures2001per pupil'!C54</f>
        <v>0</v>
      </c>
      <c r="G54" s="24">
        <v>4156.11647068825</v>
      </c>
      <c r="H54" s="24">
        <v>86.865332276688605</v>
      </c>
      <c r="I54" s="24">
        <v>411.65955893061903</v>
      </c>
      <c r="J54" s="24">
        <v>671.64192235484904</v>
      </c>
      <c r="K54" s="24">
        <v>510.18171507836001</v>
      </c>
      <c r="L54" s="24">
        <v>8.6831303577252701</v>
      </c>
      <c r="M54" s="24">
        <v>754.78185278860894</v>
      </c>
      <c r="N54" s="24">
        <v>272.88234024460002</v>
      </c>
      <c r="O54" s="24">
        <v>51.502812666881297</v>
      </c>
      <c r="P54" s="24">
        <v>0</v>
      </c>
      <c r="Q54" s="24">
        <v>519.05798622578402</v>
      </c>
      <c r="R54" s="24">
        <v>129.63747013371901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290.65958924419499</v>
      </c>
      <c r="AB54" s="24">
        <v>223.59658965422599</v>
      </c>
      <c r="AC54" s="12"/>
    </row>
    <row r="55" spans="1:29" ht="12.75" customHeight="1" x14ac:dyDescent="0.25">
      <c r="A55" s="1" t="s">
        <v>106</v>
      </c>
      <c r="B55" s="9" t="s">
        <v>440</v>
      </c>
      <c r="C55" s="10">
        <v>1947.0446999999999</v>
      </c>
      <c r="D55" s="24">
        <v>6737.2242712249999</v>
      </c>
      <c r="E55" s="24">
        <v>6155.1960466033397</v>
      </c>
      <c r="F55" s="24">
        <f>Expenditures2001!E55/'Expenditures2001per pupil'!C55</f>
        <v>0</v>
      </c>
      <c r="G55" s="24">
        <v>3595.0689319048502</v>
      </c>
      <c r="H55" s="24">
        <v>129.87055715772701</v>
      </c>
      <c r="I55" s="24">
        <v>142.24466957538201</v>
      </c>
      <c r="J55" s="24">
        <v>546.49191669816298</v>
      </c>
      <c r="K55" s="24">
        <v>413.49398398506202</v>
      </c>
      <c r="L55" s="24">
        <v>0</v>
      </c>
      <c r="M55" s="24">
        <v>836.17939023176996</v>
      </c>
      <c r="N55" s="24">
        <v>102.18780801488499</v>
      </c>
      <c r="O55" s="24">
        <v>0</v>
      </c>
      <c r="P55" s="24">
        <v>0</v>
      </c>
      <c r="Q55" s="24">
        <v>332.64228088856902</v>
      </c>
      <c r="R55" s="24">
        <v>57.016508146936701</v>
      </c>
      <c r="S55" s="24">
        <v>0</v>
      </c>
      <c r="T55" s="24">
        <v>0</v>
      </c>
      <c r="U55" s="24">
        <v>99.722184087504502</v>
      </c>
      <c r="V55" s="24">
        <v>0</v>
      </c>
      <c r="W55" s="24">
        <v>0</v>
      </c>
      <c r="X55" s="24">
        <v>0</v>
      </c>
      <c r="Y55" s="24">
        <v>78.114256955682606</v>
      </c>
      <c r="Z55" s="24">
        <v>0</v>
      </c>
      <c r="AA55" s="24">
        <v>329.70986233649302</v>
      </c>
      <c r="AB55" s="24">
        <v>74.481921241972501</v>
      </c>
      <c r="AC55" s="12"/>
    </row>
    <row r="56" spans="1:29" ht="12.75" customHeight="1" x14ac:dyDescent="0.25">
      <c r="A56" s="1" t="s">
        <v>108</v>
      </c>
      <c r="B56" s="9" t="s">
        <v>441</v>
      </c>
      <c r="C56" s="10">
        <v>2357.4198000000001</v>
      </c>
      <c r="D56" s="24">
        <v>6554.5056082077499</v>
      </c>
      <c r="E56" s="24">
        <v>6071.99293905989</v>
      </c>
      <c r="F56" s="24">
        <f>Expenditures2001!E56/'Expenditures2001per pupil'!C56</f>
        <v>0</v>
      </c>
      <c r="G56" s="24">
        <v>3729.1360791998</v>
      </c>
      <c r="H56" s="24">
        <v>271.227080556462</v>
      </c>
      <c r="I56" s="24">
        <v>320.83402794869198</v>
      </c>
      <c r="J56" s="24">
        <v>150.539237856575</v>
      </c>
      <c r="K56" s="24">
        <v>269.847135414744</v>
      </c>
      <c r="L56" s="24">
        <v>40.700828931698901</v>
      </c>
      <c r="M56" s="24">
        <v>397.46959790530298</v>
      </c>
      <c r="N56" s="24">
        <v>326.32636749721001</v>
      </c>
      <c r="O56" s="24">
        <v>48.255121977002098</v>
      </c>
      <c r="P56" s="24">
        <v>0</v>
      </c>
      <c r="Q56" s="24">
        <v>368.475814108289</v>
      </c>
      <c r="R56" s="24">
        <v>149.18164766411101</v>
      </c>
      <c r="S56" s="24">
        <v>0</v>
      </c>
      <c r="T56" s="24">
        <v>0</v>
      </c>
      <c r="U56" s="24">
        <v>0</v>
      </c>
      <c r="V56" s="24">
        <v>0</v>
      </c>
      <c r="W56" s="24">
        <v>42.213240934007501</v>
      </c>
      <c r="X56" s="24">
        <v>5.0880458372327197</v>
      </c>
      <c r="Y56" s="24">
        <v>25.160690514264701</v>
      </c>
      <c r="Z56" s="24">
        <v>0</v>
      </c>
      <c r="AA56" s="24">
        <v>410.050691862348</v>
      </c>
      <c r="AB56" s="24">
        <v>0</v>
      </c>
      <c r="AC56" s="12"/>
    </row>
    <row r="57" spans="1:29" ht="12.75" customHeight="1" x14ac:dyDescent="0.25">
      <c r="A57" s="1" t="s">
        <v>110</v>
      </c>
      <c r="B57" s="9" t="s">
        <v>442</v>
      </c>
      <c r="C57" s="10">
        <v>588.76919999999996</v>
      </c>
      <c r="D57" s="24">
        <v>6998.7721164761997</v>
      </c>
      <c r="E57" s="24">
        <v>6569.1772599517699</v>
      </c>
      <c r="F57" s="24">
        <f>Expenditures2001!E57/'Expenditures2001per pupil'!C57</f>
        <v>-20.754312555751898</v>
      </c>
      <c r="G57" s="24">
        <v>3412.41997713195</v>
      </c>
      <c r="H57" s="24">
        <v>337.25522666606798</v>
      </c>
      <c r="I57" s="24">
        <v>360.870660353836</v>
      </c>
      <c r="J57" s="24">
        <v>279.669894417031</v>
      </c>
      <c r="K57" s="24">
        <v>291.31530657514003</v>
      </c>
      <c r="L57" s="24">
        <v>345.38843064480898</v>
      </c>
      <c r="M57" s="24">
        <v>689.68171229065604</v>
      </c>
      <c r="N57" s="24">
        <v>287.92710284437402</v>
      </c>
      <c r="O57" s="24">
        <v>0</v>
      </c>
      <c r="P57" s="24">
        <v>0</v>
      </c>
      <c r="Q57" s="24">
        <v>439.31970286489098</v>
      </c>
      <c r="R57" s="24">
        <v>125.329246163012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285.80506588999498</v>
      </c>
      <c r="AB57" s="24">
        <v>143.78979063442799</v>
      </c>
      <c r="AC57" s="12"/>
    </row>
    <row r="58" spans="1:29" ht="12.75" customHeight="1" x14ac:dyDescent="0.25">
      <c r="A58" s="1" t="s">
        <v>112</v>
      </c>
      <c r="B58" s="9" t="s">
        <v>443</v>
      </c>
      <c r="C58" s="10">
        <v>28982.5052</v>
      </c>
      <c r="D58" s="24">
        <v>7692.7600944586302</v>
      </c>
      <c r="E58" s="24">
        <v>7162.5951147935903</v>
      </c>
      <c r="F58" s="24">
        <f>Expenditures2001!E58/'Expenditures2001per pupil'!C58</f>
        <v>0.32408240540917765</v>
      </c>
      <c r="G58" s="24">
        <v>4158.3027177374497</v>
      </c>
      <c r="H58" s="24">
        <v>259.97640742250201</v>
      </c>
      <c r="I58" s="24">
        <v>576.13242039545901</v>
      </c>
      <c r="J58" s="24">
        <v>50.1668589366801</v>
      </c>
      <c r="K58" s="24">
        <v>364.62804913082499</v>
      </c>
      <c r="L58" s="24">
        <v>161.93941164202701</v>
      </c>
      <c r="M58" s="24">
        <v>704.61937707165396</v>
      </c>
      <c r="N58" s="24">
        <v>284.43200486340203</v>
      </c>
      <c r="O58" s="24">
        <v>175.792912132385</v>
      </c>
      <c r="P58" s="24">
        <v>0</v>
      </c>
      <c r="Q58" s="24">
        <v>355.61171364854903</v>
      </c>
      <c r="R58" s="24">
        <v>70.993241812650396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313.57931335763197</v>
      </c>
      <c r="AB58" s="24">
        <v>216.58566630741001</v>
      </c>
      <c r="AC58" s="12"/>
    </row>
    <row r="59" spans="1:29" ht="12.75" customHeight="1" x14ac:dyDescent="0.25">
      <c r="A59" s="1" t="s">
        <v>114</v>
      </c>
      <c r="B59" s="9" t="s">
        <v>444</v>
      </c>
      <c r="C59" s="10">
        <v>2197.7876999999999</v>
      </c>
      <c r="D59" s="24">
        <v>7301.2505074989704</v>
      </c>
      <c r="E59" s="24">
        <v>6547.7575609327496</v>
      </c>
      <c r="F59" s="24">
        <f>Expenditures2001!E59/'Expenditures2001per pupil'!C59</f>
        <v>0</v>
      </c>
      <c r="G59" s="24">
        <v>3920.4147243157199</v>
      </c>
      <c r="H59" s="24">
        <v>151.623634985308</v>
      </c>
      <c r="I59" s="24">
        <v>334.677393999429</v>
      </c>
      <c r="J59" s="24">
        <v>415.782252307627</v>
      </c>
      <c r="K59" s="24">
        <v>296.31035336124501</v>
      </c>
      <c r="L59" s="24">
        <v>3.03562077447243</v>
      </c>
      <c r="M59" s="24">
        <v>576.67913056388397</v>
      </c>
      <c r="N59" s="24">
        <v>341.138077167326</v>
      </c>
      <c r="O59" s="24">
        <v>36.525092937775497</v>
      </c>
      <c r="P59" s="24">
        <v>0</v>
      </c>
      <c r="Q59" s="24">
        <v>378.58211691693401</v>
      </c>
      <c r="R59" s="24">
        <v>92.989163603017701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114.664760386091</v>
      </c>
      <c r="Y59" s="24">
        <v>6.6631595035316602</v>
      </c>
      <c r="Z59" s="24">
        <v>0</v>
      </c>
      <c r="AA59" s="24">
        <v>272.667155248889</v>
      </c>
      <c r="AB59" s="24">
        <v>359.49787142770799</v>
      </c>
      <c r="AC59" s="12"/>
    </row>
    <row r="60" spans="1:29" ht="12.75" customHeight="1" x14ac:dyDescent="0.25">
      <c r="A60" s="1" t="s">
        <v>116</v>
      </c>
      <c r="B60" s="9" t="s">
        <v>445</v>
      </c>
      <c r="C60" s="10">
        <v>6251.3744999999999</v>
      </c>
      <c r="D60" s="24">
        <v>7351.6390403422402</v>
      </c>
      <c r="E60" s="24">
        <v>6911.8252601887698</v>
      </c>
      <c r="F60" s="24">
        <f>Expenditures2001!E60/'Expenditures2001per pupil'!C60</f>
        <v>-32.421845787674378</v>
      </c>
      <c r="G60" s="24">
        <v>3782.3979302471798</v>
      </c>
      <c r="H60" s="24">
        <v>165.21672473789499</v>
      </c>
      <c r="I60" s="24">
        <v>222.77356123841199</v>
      </c>
      <c r="J60" s="24">
        <v>492.93697889959998</v>
      </c>
      <c r="K60" s="24">
        <v>328.66198945527799</v>
      </c>
      <c r="L60" s="24">
        <v>40.218611123041804</v>
      </c>
      <c r="M60" s="24">
        <v>744.186124187568</v>
      </c>
      <c r="N60" s="24">
        <v>474.70521562897801</v>
      </c>
      <c r="O60" s="24">
        <v>55.237584950317697</v>
      </c>
      <c r="P60" s="24">
        <v>0</v>
      </c>
      <c r="Q60" s="24">
        <v>457.878634530694</v>
      </c>
      <c r="R60" s="24">
        <v>147.61190518980999</v>
      </c>
      <c r="S60" s="24">
        <v>0</v>
      </c>
      <c r="T60" s="24">
        <v>0</v>
      </c>
      <c r="U60" s="24">
        <v>0</v>
      </c>
      <c r="V60" s="24">
        <v>0</v>
      </c>
      <c r="W60" s="24">
        <v>105.06353282786</v>
      </c>
      <c r="X60" s="24">
        <v>0</v>
      </c>
      <c r="Y60" s="24">
        <v>40.485016535163503</v>
      </c>
      <c r="Z60" s="24">
        <v>0</v>
      </c>
      <c r="AA60" s="24">
        <v>283.95501821239401</v>
      </c>
      <c r="AB60" s="24">
        <v>10.3102125780498</v>
      </c>
      <c r="AC60" s="12"/>
    </row>
    <row r="61" spans="1:29" ht="12.75" customHeight="1" x14ac:dyDescent="0.25">
      <c r="A61" s="1" t="s">
        <v>118</v>
      </c>
      <c r="B61" s="9" t="s">
        <v>446</v>
      </c>
      <c r="C61" s="10">
        <v>2184.5412999999999</v>
      </c>
      <c r="D61" s="24">
        <v>6136.4792004619003</v>
      </c>
      <c r="E61" s="24">
        <v>5503.2214360058097</v>
      </c>
      <c r="F61" s="24">
        <f>Expenditures2001!E61/'Expenditures2001per pupil'!C61</f>
        <v>0</v>
      </c>
      <c r="G61" s="24">
        <v>3201.1581836424798</v>
      </c>
      <c r="H61" s="24">
        <v>232.74668691317399</v>
      </c>
      <c r="I61" s="24">
        <v>372.03058600906201</v>
      </c>
      <c r="J61" s="24">
        <v>317.80129311357001</v>
      </c>
      <c r="K61" s="24">
        <v>379.556692290505</v>
      </c>
      <c r="L61" s="24">
        <v>28.481974682739999</v>
      </c>
      <c r="M61" s="24">
        <v>564.33514898528097</v>
      </c>
      <c r="N61" s="24">
        <v>35.545439218750403</v>
      </c>
      <c r="O61" s="24">
        <v>110.543385011764</v>
      </c>
      <c r="P61" s="24">
        <v>0</v>
      </c>
      <c r="Q61" s="24">
        <v>261.022046138473</v>
      </c>
      <c r="R61" s="24">
        <v>0</v>
      </c>
      <c r="S61" s="24">
        <v>0</v>
      </c>
      <c r="T61" s="24">
        <v>0</v>
      </c>
      <c r="U61" s="24">
        <v>20.037652755752401</v>
      </c>
      <c r="V61" s="24">
        <v>16.266536137357502</v>
      </c>
      <c r="W61" s="24">
        <v>0</v>
      </c>
      <c r="X61" s="24">
        <v>0</v>
      </c>
      <c r="Y61" s="24">
        <v>102.519407621178</v>
      </c>
      <c r="Z61" s="24">
        <v>0</v>
      </c>
      <c r="AA61" s="24">
        <v>464.07866951290799</v>
      </c>
      <c r="AB61" s="24">
        <v>30.355498428892101</v>
      </c>
      <c r="AC61" s="12"/>
    </row>
    <row r="62" spans="1:29" ht="12.75" customHeight="1" x14ac:dyDescent="0.25">
      <c r="A62" s="1" t="s">
        <v>120</v>
      </c>
      <c r="B62" s="9" t="s">
        <v>447</v>
      </c>
      <c r="C62" s="10">
        <v>820.42780000000005</v>
      </c>
      <c r="D62" s="24">
        <v>8149.8571233202902</v>
      </c>
      <c r="E62" s="24">
        <v>7652.67516532228</v>
      </c>
      <c r="F62" s="24">
        <f>Expenditures2001!E62/'Expenditures2001per pupil'!C62</f>
        <v>0</v>
      </c>
      <c r="G62" s="24">
        <v>4769.7915526509396</v>
      </c>
      <c r="H62" s="24">
        <v>329.33993704260098</v>
      </c>
      <c r="I62" s="24">
        <v>326.69101412702003</v>
      </c>
      <c r="J62" s="24">
        <v>287.89187787152002</v>
      </c>
      <c r="K62" s="24">
        <v>372.544847943962</v>
      </c>
      <c r="L62" s="24">
        <v>110.87983610501701</v>
      </c>
      <c r="M62" s="24">
        <v>895.85708821665901</v>
      </c>
      <c r="N62" s="24">
        <v>131.57011500585401</v>
      </c>
      <c r="O62" s="24">
        <v>14.254782687763599</v>
      </c>
      <c r="P62" s="24">
        <v>0</v>
      </c>
      <c r="Q62" s="24">
        <v>292.72584376102299</v>
      </c>
      <c r="R62" s="24">
        <v>121.12826990991699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103.81742305660499</v>
      </c>
      <c r="Z62" s="24">
        <v>0</v>
      </c>
      <c r="AA62" s="24">
        <v>305.09223358837897</v>
      </c>
      <c r="AB62" s="24">
        <v>88.272301353025796</v>
      </c>
      <c r="AC62" s="12"/>
    </row>
    <row r="63" spans="1:29" ht="12.75" customHeight="1" x14ac:dyDescent="0.25">
      <c r="A63" s="1" t="s">
        <v>122</v>
      </c>
      <c r="B63" s="9" t="s">
        <v>448</v>
      </c>
      <c r="C63" s="10">
        <v>5293.0869000000002</v>
      </c>
      <c r="D63" s="24">
        <v>6231.1495263756196</v>
      </c>
      <c r="E63" s="24">
        <v>5704.4652261424199</v>
      </c>
      <c r="F63" s="24">
        <f>Expenditures2001!E63/'Expenditures2001per pupil'!C63</f>
        <v>0</v>
      </c>
      <c r="G63" s="24">
        <v>3311.04078793794</v>
      </c>
      <c r="H63" s="24">
        <v>291.36543554574899</v>
      </c>
      <c r="I63" s="24">
        <v>245.156572056279</v>
      </c>
      <c r="J63" s="24">
        <v>159.83930662464601</v>
      </c>
      <c r="K63" s="24">
        <v>384.61159592902197</v>
      </c>
      <c r="L63" s="24">
        <v>44.539076054088497</v>
      </c>
      <c r="M63" s="24">
        <v>553.77106315787103</v>
      </c>
      <c r="N63" s="24">
        <v>313.21222404264699</v>
      </c>
      <c r="O63" s="24">
        <v>57.194343436908198</v>
      </c>
      <c r="P63" s="24">
        <v>0</v>
      </c>
      <c r="Q63" s="24">
        <v>312.74299124013999</v>
      </c>
      <c r="R63" s="24">
        <v>30.991830117128799</v>
      </c>
      <c r="S63" s="24">
        <v>0</v>
      </c>
      <c r="T63" s="24">
        <v>0</v>
      </c>
      <c r="U63" s="24">
        <v>5.3893296178454904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310.53278191975198</v>
      </c>
      <c r="AB63" s="24">
        <v>210.76218869559801</v>
      </c>
      <c r="AC63" s="12"/>
    </row>
    <row r="64" spans="1:29" ht="12.75" customHeight="1" x14ac:dyDescent="0.25">
      <c r="A64" s="1" t="s">
        <v>124</v>
      </c>
      <c r="B64" s="9" t="s">
        <v>449</v>
      </c>
      <c r="C64" s="10">
        <v>722.40520000000004</v>
      </c>
      <c r="D64" s="24">
        <v>7629.8377835596903</v>
      </c>
      <c r="E64" s="24">
        <v>7180.9204031200197</v>
      </c>
      <c r="F64" s="24">
        <f>Expenditures2001!E64/'Expenditures2001per pupil'!C64</f>
        <v>0</v>
      </c>
      <c r="G64" s="24">
        <v>4023.1144377144501</v>
      </c>
      <c r="H64" s="24">
        <v>194.48917311226401</v>
      </c>
      <c r="I64" s="24">
        <v>187.047878392901</v>
      </c>
      <c r="J64" s="24">
        <v>434.45528908152897</v>
      </c>
      <c r="K64" s="24">
        <v>401.09013611751402</v>
      </c>
      <c r="L64" s="24">
        <v>80.076873754507801</v>
      </c>
      <c r="M64" s="24">
        <v>668.66514803603195</v>
      </c>
      <c r="N64" s="24">
        <v>476.80670072696</v>
      </c>
      <c r="O64" s="24">
        <v>37.746585988029899</v>
      </c>
      <c r="P64" s="24">
        <v>0</v>
      </c>
      <c r="Q64" s="24">
        <v>549.35995754183296</v>
      </c>
      <c r="R64" s="24">
        <v>128.06822265398901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333.04473721949898</v>
      </c>
      <c r="AB64" s="24">
        <v>115.872643220176</v>
      </c>
      <c r="AC64" s="12"/>
    </row>
    <row r="65" spans="1:29" ht="12.75" customHeight="1" x14ac:dyDescent="0.25">
      <c r="A65" s="1" t="s">
        <v>126</v>
      </c>
      <c r="B65" s="9" t="s">
        <v>450</v>
      </c>
      <c r="C65" s="10">
        <v>445.86290000000002</v>
      </c>
      <c r="D65" s="24">
        <v>9660.1085221488393</v>
      </c>
      <c r="E65" s="24">
        <v>8553.47675260713</v>
      </c>
      <c r="F65" s="24">
        <f>Expenditures2001!E65/'Expenditures2001per pupil'!C65</f>
        <v>-3.8194924942173927</v>
      </c>
      <c r="G65" s="24">
        <v>5478.7860348999602</v>
      </c>
      <c r="H65" s="24">
        <v>347.38075314182902</v>
      </c>
      <c r="I65" s="24">
        <v>204.47177820805399</v>
      </c>
      <c r="J65" s="24">
        <v>629.57774688138397</v>
      </c>
      <c r="K65" s="24">
        <v>352.40671515840398</v>
      </c>
      <c r="L65" s="24">
        <v>109.83948204705899</v>
      </c>
      <c r="M65" s="24">
        <v>679.43392464365104</v>
      </c>
      <c r="N65" s="24">
        <v>54.090237155861097</v>
      </c>
      <c r="O65" s="24">
        <v>41.908712296986302</v>
      </c>
      <c r="P65" s="24">
        <v>0</v>
      </c>
      <c r="Q65" s="24">
        <v>449.31296145070598</v>
      </c>
      <c r="R65" s="24">
        <v>206.268406723232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370.46233270361802</v>
      </c>
      <c r="AB65" s="24">
        <v>736.16943683809495</v>
      </c>
      <c r="AC65" s="12"/>
    </row>
    <row r="66" spans="1:29" ht="12.75" customHeight="1" x14ac:dyDescent="0.25">
      <c r="A66" s="1" t="s">
        <v>128</v>
      </c>
      <c r="B66" s="9" t="s">
        <v>451</v>
      </c>
      <c r="C66" s="10">
        <v>1291.4784</v>
      </c>
      <c r="D66" s="24">
        <v>6640.2996674199103</v>
      </c>
      <c r="E66" s="24">
        <v>6212.8510240666801</v>
      </c>
      <c r="F66" s="24">
        <f>Expenditures2001!E66/'Expenditures2001per pupil'!C66</f>
        <v>-22.351941774635954</v>
      </c>
      <c r="G66" s="24">
        <v>3111.5625627188101</v>
      </c>
      <c r="H66" s="24">
        <v>276.86313607722701</v>
      </c>
      <c r="I66" s="24">
        <v>203.745699502213</v>
      </c>
      <c r="J66" s="24">
        <v>353.297902620748</v>
      </c>
      <c r="K66" s="24">
        <v>410.93260251197302</v>
      </c>
      <c r="L66" s="24">
        <v>36.540100089943401</v>
      </c>
      <c r="M66" s="24">
        <v>841.79454336983099</v>
      </c>
      <c r="N66" s="24">
        <v>496.07523439803498</v>
      </c>
      <c r="O66" s="24">
        <v>15.6908779891324</v>
      </c>
      <c r="P66" s="24">
        <v>0</v>
      </c>
      <c r="Q66" s="24">
        <v>373.62042601719003</v>
      </c>
      <c r="R66" s="24">
        <v>92.727938771565903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60.4913020612656</v>
      </c>
      <c r="Z66" s="24">
        <v>0</v>
      </c>
      <c r="AA66" s="24">
        <v>327.73717314977898</v>
      </c>
      <c r="AB66" s="24">
        <v>39.220168142184903</v>
      </c>
      <c r="AC66" s="12"/>
    </row>
    <row r="67" spans="1:29" ht="12.75" customHeight="1" x14ac:dyDescent="0.25">
      <c r="A67" s="1" t="s">
        <v>130</v>
      </c>
      <c r="B67" s="9" t="s">
        <v>452</v>
      </c>
      <c r="C67" s="10">
        <v>2148.9016000000001</v>
      </c>
      <c r="D67" s="24">
        <v>6648.4692272554403</v>
      </c>
      <c r="E67" s="24">
        <v>6031.8546088848298</v>
      </c>
      <c r="F67" s="24">
        <f>Expenditures2001!E67/'Expenditures2001per pupil'!C67</f>
        <v>0</v>
      </c>
      <c r="G67" s="24">
        <v>3569.25927646012</v>
      </c>
      <c r="H67" s="24">
        <v>209.501430870543</v>
      </c>
      <c r="I67" s="24">
        <v>193.972934824004</v>
      </c>
      <c r="J67" s="24">
        <v>301.86514822270101</v>
      </c>
      <c r="K67" s="24">
        <v>280.95708523833702</v>
      </c>
      <c r="L67" s="24">
        <v>40.549869756716603</v>
      </c>
      <c r="M67" s="24">
        <v>468.589850740489</v>
      </c>
      <c r="N67" s="24">
        <v>473.23273434204702</v>
      </c>
      <c r="O67" s="24">
        <v>0</v>
      </c>
      <c r="P67" s="24">
        <v>0</v>
      </c>
      <c r="Q67" s="24">
        <v>419.97040720710498</v>
      </c>
      <c r="R67" s="24">
        <v>73.955871222767897</v>
      </c>
      <c r="S67" s="24">
        <v>0</v>
      </c>
      <c r="T67" s="24">
        <v>0</v>
      </c>
      <c r="U67" s="24">
        <v>5.7123136769035803</v>
      </c>
      <c r="V67" s="24">
        <v>0</v>
      </c>
      <c r="W67" s="24">
        <v>2.0591915423209599</v>
      </c>
      <c r="X67" s="24">
        <v>5.9318025543840598</v>
      </c>
      <c r="Y67" s="24">
        <v>0</v>
      </c>
      <c r="Z67" s="24">
        <v>0</v>
      </c>
      <c r="AA67" s="24">
        <v>309.779908023708</v>
      </c>
      <c r="AB67" s="24">
        <v>293.13140257329599</v>
      </c>
      <c r="AC67" s="12"/>
    </row>
    <row r="68" spans="1:29" ht="12.75" customHeight="1" x14ac:dyDescent="0.25">
      <c r="A68" s="1" t="s">
        <v>132</v>
      </c>
      <c r="B68" s="9" t="s">
        <v>453</v>
      </c>
      <c r="C68" s="10">
        <v>1846.7847999999999</v>
      </c>
      <c r="D68" s="24">
        <v>6531.4181435757901</v>
      </c>
      <c r="E68" s="24">
        <v>6165.3711304099897</v>
      </c>
      <c r="F68" s="24">
        <f>Expenditures2001!E68/'Expenditures2001per pupil'!C68</f>
        <v>0</v>
      </c>
      <c r="G68" s="24">
        <v>3771.9229603795702</v>
      </c>
      <c r="H68" s="24">
        <v>234.80390893405601</v>
      </c>
      <c r="I68" s="24">
        <v>303.15294451199702</v>
      </c>
      <c r="J68" s="24">
        <v>226.90531674291401</v>
      </c>
      <c r="K68" s="24">
        <v>338.240752252238</v>
      </c>
      <c r="L68" s="24">
        <v>20.7667347056354</v>
      </c>
      <c r="M68" s="24">
        <v>552.85731179940399</v>
      </c>
      <c r="N68" s="24">
        <v>193.55081869852901</v>
      </c>
      <c r="O68" s="24">
        <v>47.0370722132865</v>
      </c>
      <c r="P68" s="24">
        <v>0</v>
      </c>
      <c r="Q68" s="24">
        <v>439.74349908013102</v>
      </c>
      <c r="R68" s="24">
        <v>36.389811092229003</v>
      </c>
      <c r="S68" s="24">
        <v>0</v>
      </c>
      <c r="T68" s="24">
        <v>0</v>
      </c>
      <c r="U68" s="24">
        <v>0.48327233362544397</v>
      </c>
      <c r="V68" s="24">
        <v>0</v>
      </c>
      <c r="W68" s="24">
        <v>0</v>
      </c>
      <c r="X68" s="24">
        <v>0</v>
      </c>
      <c r="Y68" s="24">
        <v>47.0422975107873</v>
      </c>
      <c r="Z68" s="24">
        <v>0</v>
      </c>
      <c r="AA68" s="24">
        <v>309.33466638885</v>
      </c>
      <c r="AB68" s="24">
        <v>9.1867769325370201</v>
      </c>
      <c r="AC68" s="12"/>
    </row>
    <row r="69" spans="1:29" ht="12.75" customHeight="1" x14ac:dyDescent="0.25">
      <c r="A69" s="1" t="s">
        <v>134</v>
      </c>
      <c r="B69" s="9" t="s">
        <v>454</v>
      </c>
      <c r="C69" s="10">
        <v>3284.4778999999999</v>
      </c>
      <c r="D69" s="24">
        <v>5809.3289621464601</v>
      </c>
      <c r="E69" s="24">
        <v>5349.7228889864</v>
      </c>
      <c r="F69" s="24">
        <f>Expenditures2001!E69/'Expenditures2001per pupil'!C69</f>
        <v>1.696190435624487</v>
      </c>
      <c r="G69" s="24">
        <v>3058.8808589639102</v>
      </c>
      <c r="H69" s="24">
        <v>149.01382043094199</v>
      </c>
      <c r="I69" s="24">
        <v>181.562390783631</v>
      </c>
      <c r="J69" s="24">
        <v>110.172581767105</v>
      </c>
      <c r="K69" s="24">
        <v>315.56035435647101</v>
      </c>
      <c r="L69" s="24">
        <v>58.164492444902699</v>
      </c>
      <c r="M69" s="24">
        <v>611.82359607291005</v>
      </c>
      <c r="N69" s="24">
        <v>392.10037613588401</v>
      </c>
      <c r="O69" s="24">
        <v>19.661861631037301</v>
      </c>
      <c r="P69" s="24">
        <v>0</v>
      </c>
      <c r="Q69" s="24">
        <v>371.12951498318802</v>
      </c>
      <c r="R69" s="24">
        <v>81.653041416414993</v>
      </c>
      <c r="S69" s="24">
        <v>0</v>
      </c>
      <c r="T69" s="24">
        <v>0</v>
      </c>
      <c r="U69" s="24">
        <v>18.7692753237889</v>
      </c>
      <c r="V69" s="24">
        <v>0</v>
      </c>
      <c r="W69" s="24">
        <v>0</v>
      </c>
      <c r="X69" s="24">
        <v>1.8645703172488901</v>
      </c>
      <c r="Y69" s="24">
        <v>0</v>
      </c>
      <c r="Z69" s="24">
        <v>0</v>
      </c>
      <c r="AA69" s="24">
        <v>374.17504925212</v>
      </c>
      <c r="AB69" s="24">
        <v>64.797178266901994</v>
      </c>
      <c r="AC69" s="12"/>
    </row>
    <row r="70" spans="1:29" ht="12.75" customHeight="1" x14ac:dyDescent="0.25">
      <c r="A70" s="1" t="s">
        <v>136</v>
      </c>
      <c r="B70" s="9" t="s">
        <v>455</v>
      </c>
      <c r="C70" s="10">
        <v>4029.1644999999999</v>
      </c>
      <c r="D70" s="24">
        <v>5794.3465251915104</v>
      </c>
      <c r="E70" s="24">
        <v>5330.9677676352003</v>
      </c>
      <c r="F70" s="24">
        <f>Expenditures2001!E70/'Expenditures2001per pupil'!C70</f>
        <v>0</v>
      </c>
      <c r="G70" s="24">
        <v>3209.8892636426199</v>
      </c>
      <c r="H70" s="24">
        <v>197.04724639562301</v>
      </c>
      <c r="I70" s="24">
        <v>266.91252491676602</v>
      </c>
      <c r="J70" s="24">
        <v>134.590900917547</v>
      </c>
      <c r="K70" s="24">
        <v>278.30844831477998</v>
      </c>
      <c r="L70" s="24">
        <v>34.428770530465997</v>
      </c>
      <c r="M70" s="24">
        <v>357.45268777186902</v>
      </c>
      <c r="N70" s="24">
        <v>352.50756329258797</v>
      </c>
      <c r="O70" s="24">
        <v>16.116088087244801</v>
      </c>
      <c r="P70" s="24">
        <v>0</v>
      </c>
      <c r="Q70" s="24">
        <v>412.45543337830901</v>
      </c>
      <c r="R70" s="24">
        <v>71.258840387380502</v>
      </c>
      <c r="S70" s="24">
        <v>0</v>
      </c>
      <c r="T70" s="24">
        <v>21.096185077576202</v>
      </c>
      <c r="U70" s="24">
        <v>20.1440794983674</v>
      </c>
      <c r="V70" s="24">
        <v>0</v>
      </c>
      <c r="W70" s="24">
        <v>0</v>
      </c>
      <c r="X70" s="24">
        <v>0</v>
      </c>
      <c r="Y70" s="24">
        <v>32.057884457187001</v>
      </c>
      <c r="Z70" s="24">
        <v>0</v>
      </c>
      <c r="AA70" s="24">
        <v>332.64388684055899</v>
      </c>
      <c r="AB70" s="24">
        <v>57.436721682621702</v>
      </c>
      <c r="AC70" s="12"/>
    </row>
    <row r="71" spans="1:29" ht="12.75" customHeight="1" x14ac:dyDescent="0.25">
      <c r="A71" s="1" t="s">
        <v>138</v>
      </c>
      <c r="B71" s="9" t="s">
        <v>456</v>
      </c>
      <c r="C71" s="10">
        <v>3680.3809999999999</v>
      </c>
      <c r="D71" s="24">
        <v>6164.5095928926903</v>
      </c>
      <c r="E71" s="24">
        <v>5778.7790937949003</v>
      </c>
      <c r="F71" s="24">
        <f>Expenditures2001!E71/'Expenditures2001per pupil'!C71</f>
        <v>-8.2605550892692907</v>
      </c>
      <c r="G71" s="24">
        <v>3529.9572951822101</v>
      </c>
      <c r="H71" s="24">
        <v>251.97174151263101</v>
      </c>
      <c r="I71" s="24">
        <v>175.19187551506201</v>
      </c>
      <c r="J71" s="24">
        <v>141.306231610259</v>
      </c>
      <c r="K71" s="24">
        <v>253.490538072009</v>
      </c>
      <c r="L71" s="24">
        <v>52.409829308432997</v>
      </c>
      <c r="M71" s="24">
        <v>473.10950143476902</v>
      </c>
      <c r="N71" s="24">
        <v>358.10903273329501</v>
      </c>
      <c r="O71" s="24">
        <v>43.387219964454701</v>
      </c>
      <c r="P71" s="24">
        <v>0</v>
      </c>
      <c r="Q71" s="24">
        <v>373.870042259211</v>
      </c>
      <c r="R71" s="24">
        <v>125.975786202569</v>
      </c>
      <c r="S71" s="24">
        <v>0</v>
      </c>
      <c r="T71" s="24">
        <v>0</v>
      </c>
      <c r="U71" s="24">
        <v>0</v>
      </c>
      <c r="V71" s="24">
        <v>0</v>
      </c>
      <c r="W71" s="24">
        <v>2.1285839699748399E-2</v>
      </c>
      <c r="X71" s="24">
        <v>0</v>
      </c>
      <c r="Y71" s="24">
        <v>25.244793949321998</v>
      </c>
      <c r="Z71" s="24">
        <v>0</v>
      </c>
      <c r="AA71" s="24">
        <v>300.70739687005198</v>
      </c>
      <c r="AB71" s="24">
        <v>59.757022438709399</v>
      </c>
      <c r="AC71" s="12"/>
    </row>
    <row r="72" spans="1:29" ht="12.75" customHeight="1" x14ac:dyDescent="0.25">
      <c r="A72" s="1" t="s">
        <v>140</v>
      </c>
      <c r="B72" s="9" t="s">
        <v>457</v>
      </c>
      <c r="C72" s="10">
        <v>1529.098</v>
      </c>
      <c r="D72" s="24">
        <v>6383.1005272389302</v>
      </c>
      <c r="E72" s="24">
        <v>6234.4975142208004</v>
      </c>
      <c r="F72" s="24">
        <f>Expenditures2001!E72/'Expenditures2001per pupil'!C72</f>
        <v>0</v>
      </c>
      <c r="G72" s="24">
        <v>3552.8666704161501</v>
      </c>
      <c r="H72" s="24">
        <v>165.220626800898</v>
      </c>
      <c r="I72" s="24">
        <v>336.21185169295802</v>
      </c>
      <c r="J72" s="24">
        <v>187.070449376037</v>
      </c>
      <c r="K72" s="24">
        <v>248.66531772325899</v>
      </c>
      <c r="L72" s="24">
        <v>49.683074596919198</v>
      </c>
      <c r="M72" s="24">
        <v>659.76885065574595</v>
      </c>
      <c r="N72" s="24">
        <v>526.10182604385</v>
      </c>
      <c r="O72" s="24">
        <v>33.534972905595303</v>
      </c>
      <c r="P72" s="24">
        <v>0</v>
      </c>
      <c r="Q72" s="24">
        <v>383.74359916761301</v>
      </c>
      <c r="R72" s="24">
        <v>91.630274841769406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92.885910517180704</v>
      </c>
      <c r="AB72" s="24">
        <v>55.717102500951498</v>
      </c>
      <c r="AC72" s="12"/>
    </row>
    <row r="73" spans="1:29" ht="12.75" customHeight="1" x14ac:dyDescent="0.25">
      <c r="A73" s="1" t="s">
        <v>142</v>
      </c>
      <c r="B73" s="9" t="s">
        <v>458</v>
      </c>
      <c r="C73" s="10">
        <v>2845.288</v>
      </c>
      <c r="D73" s="24">
        <v>6496.0106744905897</v>
      </c>
      <c r="E73" s="24">
        <v>6197.6784353640096</v>
      </c>
      <c r="F73" s="24">
        <f>Expenditures2001!E73/'Expenditures2001per pupil'!C73</f>
        <v>0</v>
      </c>
      <c r="G73" s="24">
        <v>3386.271948569</v>
      </c>
      <c r="H73" s="24">
        <v>305.88038188049802</v>
      </c>
      <c r="I73" s="24">
        <v>249.846036675373</v>
      </c>
      <c r="J73" s="24">
        <v>190.18638886467701</v>
      </c>
      <c r="K73" s="24">
        <v>303.63853500946101</v>
      </c>
      <c r="L73" s="24">
        <v>70.448313140884096</v>
      </c>
      <c r="M73" s="24">
        <v>655.78877076766901</v>
      </c>
      <c r="N73" s="24">
        <v>383.70519258507301</v>
      </c>
      <c r="O73" s="24">
        <v>41.356794110121697</v>
      </c>
      <c r="P73" s="24">
        <v>0</v>
      </c>
      <c r="Q73" s="24">
        <v>477.58207956452901</v>
      </c>
      <c r="R73" s="24">
        <v>132.97399419672101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146.16237442395899</v>
      </c>
      <c r="AB73" s="24">
        <v>152.16986470262401</v>
      </c>
      <c r="AC73" s="12"/>
    </row>
    <row r="74" spans="1:29" ht="12.75" customHeight="1" x14ac:dyDescent="0.25">
      <c r="A74" s="1" t="s">
        <v>144</v>
      </c>
      <c r="B74" s="9" t="s">
        <v>459</v>
      </c>
      <c r="C74" s="10">
        <v>1403.8458000000001</v>
      </c>
      <c r="D74" s="24">
        <v>7696.3457525035801</v>
      </c>
      <c r="E74" s="24">
        <v>6588.3529658314301</v>
      </c>
      <c r="F74" s="24">
        <f>Expenditures2001!E74/'Expenditures2001per pupil'!C74</f>
        <v>-10.130208032819558</v>
      </c>
      <c r="G74" s="24">
        <v>3670.0439321754502</v>
      </c>
      <c r="H74" s="24">
        <v>251.235983325234</v>
      </c>
      <c r="I74" s="24">
        <v>323.99679508960298</v>
      </c>
      <c r="J74" s="24">
        <v>348.055990194934</v>
      </c>
      <c r="K74" s="24">
        <v>429.11856843536498</v>
      </c>
      <c r="L74" s="24">
        <v>78.2583599993674</v>
      </c>
      <c r="M74" s="24">
        <v>502.389550191338</v>
      </c>
      <c r="N74" s="24">
        <v>471.60338407537301</v>
      </c>
      <c r="O74" s="24">
        <v>61.448030830736499</v>
      </c>
      <c r="P74" s="24">
        <v>0</v>
      </c>
      <c r="Q74" s="24">
        <v>390.56198337452702</v>
      </c>
      <c r="R74" s="24">
        <v>61.640388139495002</v>
      </c>
      <c r="S74" s="24">
        <v>0</v>
      </c>
      <c r="T74" s="24">
        <v>0</v>
      </c>
      <c r="U74" s="24">
        <v>3.9958519660777498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309.25546096302003</v>
      </c>
      <c r="AB74" s="24">
        <v>794.74147374305596</v>
      </c>
      <c r="AC74" s="12"/>
    </row>
    <row r="75" spans="1:29" ht="12.75" customHeight="1" x14ac:dyDescent="0.25">
      <c r="A75" s="1" t="s">
        <v>146</v>
      </c>
      <c r="B75" s="9" t="s">
        <v>460</v>
      </c>
      <c r="C75" s="10">
        <v>11811.911099999999</v>
      </c>
      <c r="D75" s="24">
        <v>6525.6426650552703</v>
      </c>
      <c r="E75" s="24">
        <v>5919.72355430274</v>
      </c>
      <c r="F75" s="24">
        <f>Expenditures2001!E75/'Expenditures2001per pupil'!C75</f>
        <v>-4.3611850414282243</v>
      </c>
      <c r="G75" s="24">
        <v>3432.8061984821402</v>
      </c>
      <c r="H75" s="24">
        <v>263.33635883866401</v>
      </c>
      <c r="I75" s="24">
        <v>265.16002478210299</v>
      </c>
      <c r="J75" s="24">
        <v>70.720157214864201</v>
      </c>
      <c r="K75" s="24">
        <v>308.76749656539403</v>
      </c>
      <c r="L75" s="24">
        <v>117.02806838767999</v>
      </c>
      <c r="M75" s="24">
        <v>469.00524928603602</v>
      </c>
      <c r="N75" s="24">
        <v>378.10287617217102</v>
      </c>
      <c r="O75" s="24">
        <v>108.45460900903601</v>
      </c>
      <c r="P75" s="24">
        <v>0</v>
      </c>
      <c r="Q75" s="24">
        <v>436.95671481983902</v>
      </c>
      <c r="R75" s="24">
        <v>69.385800744809103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297.13114501852198</v>
      </c>
      <c r="AB75" s="24">
        <v>308.787965734012</v>
      </c>
      <c r="AC75" s="12"/>
    </row>
    <row r="76" spans="1:29" ht="12.75" customHeight="1" x14ac:dyDescent="0.25">
      <c r="A76" s="1" t="s">
        <v>148</v>
      </c>
      <c r="B76" s="9" t="s">
        <v>461</v>
      </c>
      <c r="C76" s="10">
        <v>4516.9943000000003</v>
      </c>
      <c r="D76" s="24">
        <v>7456.9186748807697</v>
      </c>
      <c r="E76" s="24">
        <v>6857.9447200099403</v>
      </c>
      <c r="F76" s="24">
        <f>Expenditures2001!E76/'Expenditures2001per pupil'!C76</f>
        <v>0</v>
      </c>
      <c r="G76" s="24">
        <v>3831.2749055273298</v>
      </c>
      <c r="H76" s="24">
        <v>198.10382536900599</v>
      </c>
      <c r="I76" s="24">
        <v>337.86402608477903</v>
      </c>
      <c r="J76" s="24">
        <v>382.71018407085398</v>
      </c>
      <c r="K76" s="24">
        <v>332.13279901637202</v>
      </c>
      <c r="L76" s="24">
        <v>53.471054856101901</v>
      </c>
      <c r="M76" s="24">
        <v>592.72903443778898</v>
      </c>
      <c r="N76" s="24">
        <v>401.57171551002301</v>
      </c>
      <c r="O76" s="24">
        <v>31.516960293706799</v>
      </c>
      <c r="P76" s="24">
        <v>0</v>
      </c>
      <c r="Q76" s="24">
        <v>517.08120375533701</v>
      </c>
      <c r="R76" s="24">
        <v>179.48901108863399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244.222610597494</v>
      </c>
      <c r="AB76" s="24">
        <v>354.75134427333597</v>
      </c>
      <c r="AC76" s="12"/>
    </row>
    <row r="77" spans="1:29" ht="12.75" customHeight="1" x14ac:dyDescent="0.25">
      <c r="A77" s="1" t="s">
        <v>150</v>
      </c>
      <c r="B77" s="9" t="s">
        <v>462</v>
      </c>
      <c r="C77" s="10">
        <v>772.46</v>
      </c>
      <c r="D77" s="24">
        <v>6912.3682520777702</v>
      </c>
      <c r="E77" s="24">
        <v>6658.4953654558103</v>
      </c>
      <c r="F77" s="24">
        <f>Expenditures2001!E77/'Expenditures2001per pupil'!C77</f>
        <v>-0.14781347901509465</v>
      </c>
      <c r="G77" s="24">
        <v>4100.5584884654199</v>
      </c>
      <c r="H77" s="24">
        <v>303.19296792066899</v>
      </c>
      <c r="I77" s="24">
        <v>396.55793180229301</v>
      </c>
      <c r="J77" s="24">
        <v>290.74393496103301</v>
      </c>
      <c r="K77" s="24">
        <v>331.88811071123399</v>
      </c>
      <c r="L77" s="24">
        <v>112.015936100251</v>
      </c>
      <c r="M77" s="24">
        <v>466.31987416824097</v>
      </c>
      <c r="N77" s="24">
        <v>146.40024078916699</v>
      </c>
      <c r="O77" s="24">
        <v>10.986005747870401</v>
      </c>
      <c r="P77" s="24">
        <v>0</v>
      </c>
      <c r="Q77" s="24">
        <v>316.12329441006602</v>
      </c>
      <c r="R77" s="24">
        <v>183.708580379566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6.4728270719519401</v>
      </c>
      <c r="Z77" s="24">
        <v>0</v>
      </c>
      <c r="AA77" s="24">
        <v>202.66255857908499</v>
      </c>
      <c r="AB77" s="24">
        <v>44.737500970924003</v>
      </c>
      <c r="AC77" s="12"/>
    </row>
    <row r="78" spans="1:29" ht="12.75" customHeight="1" x14ac:dyDescent="0.25">
      <c r="A78" s="1" t="s">
        <v>152</v>
      </c>
      <c r="B78" s="9" t="s">
        <v>463</v>
      </c>
      <c r="C78" s="10">
        <v>2885.3748999999998</v>
      </c>
      <c r="D78" s="24">
        <v>6614.6877343391297</v>
      </c>
      <c r="E78" s="24">
        <v>6248.5988978416599</v>
      </c>
      <c r="F78" s="24">
        <f>Expenditures2001!E78/'Expenditures2001per pupil'!C78</f>
        <v>-4.2108912779410403E-2</v>
      </c>
      <c r="G78" s="24">
        <v>3688.4067682158002</v>
      </c>
      <c r="H78" s="24">
        <v>116.03763517870701</v>
      </c>
      <c r="I78" s="24">
        <v>258.29724587955599</v>
      </c>
      <c r="J78" s="24">
        <v>258.03482244196402</v>
      </c>
      <c r="K78" s="24">
        <v>224.34023044977599</v>
      </c>
      <c r="L78" s="24">
        <v>66.447975270041994</v>
      </c>
      <c r="M78" s="24">
        <v>579.08143929580797</v>
      </c>
      <c r="N78" s="24">
        <v>329.35536383850803</v>
      </c>
      <c r="O78" s="24">
        <v>23.803610407784401</v>
      </c>
      <c r="P78" s="24">
        <v>0</v>
      </c>
      <c r="Q78" s="24">
        <v>433.40969313900899</v>
      </c>
      <c r="R78" s="24">
        <v>271.38411372470102</v>
      </c>
      <c r="S78" s="24">
        <v>0</v>
      </c>
      <c r="T78" s="24">
        <v>6.9425986896884604</v>
      </c>
      <c r="U78" s="24">
        <v>32.280484591447703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300.87259717965901</v>
      </c>
      <c r="AB78" s="24">
        <v>25.993156036673</v>
      </c>
      <c r="AC78" s="12"/>
    </row>
    <row r="79" spans="1:29" ht="12.75" customHeight="1" x14ac:dyDescent="0.25">
      <c r="A79" s="1" t="s">
        <v>154</v>
      </c>
      <c r="B79" s="9" t="s">
        <v>464</v>
      </c>
      <c r="C79" s="10">
        <v>842.04129999999998</v>
      </c>
      <c r="D79" s="24">
        <v>7871.7230853165902</v>
      </c>
      <c r="E79" s="24">
        <v>7339.5615868247696</v>
      </c>
      <c r="F79" s="24">
        <f>Expenditures2001!E79/'Expenditures2001per pupil'!C79</f>
        <v>0</v>
      </c>
      <c r="G79" s="24">
        <v>4384.7079590989097</v>
      </c>
      <c r="H79" s="24">
        <v>432.45137738493298</v>
      </c>
      <c r="I79" s="24">
        <v>249.76571814232801</v>
      </c>
      <c r="J79" s="24">
        <v>367.93802156735001</v>
      </c>
      <c r="K79" s="24">
        <v>330.94325658373202</v>
      </c>
      <c r="L79" s="24">
        <v>0</v>
      </c>
      <c r="M79" s="24">
        <v>782.63024628364406</v>
      </c>
      <c r="N79" s="24">
        <v>224.53977019892</v>
      </c>
      <c r="O79" s="24">
        <v>0</v>
      </c>
      <c r="P79" s="24">
        <v>0</v>
      </c>
      <c r="Q79" s="24">
        <v>455.05418795966398</v>
      </c>
      <c r="R79" s="24">
        <v>111.531049605286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324.24176818880397</v>
      </c>
      <c r="AB79" s="24">
        <v>207.91973030301401</v>
      </c>
      <c r="AC79" s="12"/>
    </row>
    <row r="80" spans="1:29" ht="12.75" customHeight="1" x14ac:dyDescent="0.25">
      <c r="A80" s="1" t="s">
        <v>156</v>
      </c>
      <c r="B80" s="9" t="s">
        <v>465</v>
      </c>
      <c r="C80" s="10">
        <v>2087.5974999999999</v>
      </c>
      <c r="D80" s="24">
        <v>7456.3262841615697</v>
      </c>
      <c r="E80" s="24">
        <v>6784.7096195507002</v>
      </c>
      <c r="F80" s="24">
        <f>Expenditures2001!E80/'Expenditures2001per pupil'!C80</f>
        <v>-18.674093066311872</v>
      </c>
      <c r="G80" s="24">
        <v>3713.00709068678</v>
      </c>
      <c r="H80" s="24">
        <v>277.71270084391199</v>
      </c>
      <c r="I80" s="24">
        <v>298.79370903634401</v>
      </c>
      <c r="J80" s="24">
        <v>336.51839015902198</v>
      </c>
      <c r="K80" s="24">
        <v>378.61541317231797</v>
      </c>
      <c r="L80" s="24">
        <v>22.996765420537201</v>
      </c>
      <c r="M80" s="24">
        <v>609.32463274170402</v>
      </c>
      <c r="N80" s="24">
        <v>471.54958750429603</v>
      </c>
      <c r="O80" s="24">
        <v>30.512318586317502</v>
      </c>
      <c r="P80" s="24">
        <v>0</v>
      </c>
      <c r="Q80" s="24">
        <v>433.26921018060199</v>
      </c>
      <c r="R80" s="24">
        <v>212.409801218865</v>
      </c>
      <c r="S80" s="24">
        <v>0</v>
      </c>
      <c r="T80" s="24">
        <v>0</v>
      </c>
      <c r="U80" s="24">
        <v>11.315682261547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291.86166394623399</v>
      </c>
      <c r="AB80" s="24">
        <v>368.43931840309199</v>
      </c>
      <c r="AC80" s="12"/>
    </row>
    <row r="81" spans="1:29" ht="12.75" customHeight="1" x14ac:dyDescent="0.25">
      <c r="A81" s="1" t="s">
        <v>158</v>
      </c>
      <c r="B81" s="9" t="s">
        <v>466</v>
      </c>
      <c r="C81" s="10">
        <v>922.27779999999996</v>
      </c>
      <c r="D81" s="24">
        <v>6873.6798934117196</v>
      </c>
      <c r="E81" s="24">
        <v>6539.1080214659796</v>
      </c>
      <c r="F81" s="24">
        <f>Expenditures2001!E81/'Expenditures2001per pupil'!C81</f>
        <v>1.3919992436118489</v>
      </c>
      <c r="G81" s="24">
        <v>3937.5532946797498</v>
      </c>
      <c r="H81" s="24">
        <v>213.98174172684099</v>
      </c>
      <c r="I81" s="24">
        <v>366.31626609683099</v>
      </c>
      <c r="J81" s="24">
        <v>437.30130986563898</v>
      </c>
      <c r="K81" s="24">
        <v>332.01972334149201</v>
      </c>
      <c r="L81" s="24">
        <v>0</v>
      </c>
      <c r="M81" s="24">
        <v>523.40414135523997</v>
      </c>
      <c r="N81" s="24">
        <v>185.25167796514199</v>
      </c>
      <c r="O81" s="24">
        <v>79.553134641211102</v>
      </c>
      <c r="P81" s="24">
        <v>0</v>
      </c>
      <c r="Q81" s="24">
        <v>349.65642672956</v>
      </c>
      <c r="R81" s="24">
        <v>114.070305064265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4.0232563333954197</v>
      </c>
      <c r="Z81" s="24">
        <v>0</v>
      </c>
      <c r="AA81" s="24">
        <v>314.55815156778101</v>
      </c>
      <c r="AB81" s="24">
        <v>15.9904640445644</v>
      </c>
      <c r="AC81" s="12"/>
    </row>
    <row r="82" spans="1:29" ht="12.75" customHeight="1" x14ac:dyDescent="0.25">
      <c r="A82" s="1" t="s">
        <v>160</v>
      </c>
      <c r="B82" s="9" t="s">
        <v>467</v>
      </c>
      <c r="C82" s="10">
        <v>6314.8280999999997</v>
      </c>
      <c r="D82" s="24">
        <v>7135.6546047547899</v>
      </c>
      <c r="E82" s="24">
        <v>6183.1631584713996</v>
      </c>
      <c r="F82" s="24">
        <f>Expenditures2001!E82/'Expenditures2001per pupil'!C82</f>
        <v>-13.345169284972302</v>
      </c>
      <c r="G82" s="24">
        <v>3556.7509652400499</v>
      </c>
      <c r="H82" s="24">
        <v>258.64045768720098</v>
      </c>
      <c r="I82" s="24">
        <v>207.38867301866799</v>
      </c>
      <c r="J82" s="24">
        <v>333.96128866912397</v>
      </c>
      <c r="K82" s="24">
        <v>305.38414972847698</v>
      </c>
      <c r="L82" s="24">
        <v>47.669402117216698</v>
      </c>
      <c r="M82" s="24">
        <v>571.34295706323303</v>
      </c>
      <c r="N82" s="24">
        <v>325.65943956574199</v>
      </c>
      <c r="O82" s="24">
        <v>96.235137422030505</v>
      </c>
      <c r="P82" s="24">
        <v>0</v>
      </c>
      <c r="Q82" s="24">
        <v>408.13686915721399</v>
      </c>
      <c r="R82" s="24">
        <v>71.993818802446796</v>
      </c>
      <c r="S82" s="24">
        <v>0</v>
      </c>
      <c r="T82" s="24">
        <v>1.42521694296001E-3</v>
      </c>
      <c r="U82" s="24">
        <v>0</v>
      </c>
      <c r="V82" s="24">
        <v>0</v>
      </c>
      <c r="W82" s="24">
        <v>0</v>
      </c>
      <c r="X82" s="24">
        <v>0</v>
      </c>
      <c r="Y82" s="24">
        <v>-1.67365759330804</v>
      </c>
      <c r="Z82" s="24">
        <v>0</v>
      </c>
      <c r="AA82" s="24">
        <v>292.80595143991297</v>
      </c>
      <c r="AB82" s="24">
        <v>661.35772721984301</v>
      </c>
      <c r="AC82" s="12"/>
    </row>
    <row r="83" spans="1:29" ht="12.75" customHeight="1" x14ac:dyDescent="0.25">
      <c r="A83" s="1" t="s">
        <v>162</v>
      </c>
      <c r="B83" s="9" t="s">
        <v>468</v>
      </c>
      <c r="C83" s="10">
        <v>1917.4792</v>
      </c>
      <c r="D83" s="24">
        <v>6543.9913611579204</v>
      </c>
      <c r="E83" s="24">
        <v>6262.3123369473797</v>
      </c>
      <c r="F83" s="24">
        <f>Expenditures2001!E83/'Expenditures2001per pupil'!C83</f>
        <v>0</v>
      </c>
      <c r="G83" s="24">
        <v>3349.2645448253102</v>
      </c>
      <c r="H83" s="24">
        <v>214.09528718746901</v>
      </c>
      <c r="I83" s="24">
        <v>239.73072563186</v>
      </c>
      <c r="J83" s="24">
        <v>512.258803120263</v>
      </c>
      <c r="K83" s="24">
        <v>295.32527914774698</v>
      </c>
      <c r="L83" s="24">
        <v>42.886462601523903</v>
      </c>
      <c r="M83" s="24">
        <v>514.56132614111198</v>
      </c>
      <c r="N83" s="24">
        <v>409.46872331131402</v>
      </c>
      <c r="O83" s="24">
        <v>55.974797536265299</v>
      </c>
      <c r="P83" s="24">
        <v>0</v>
      </c>
      <c r="Q83" s="24">
        <v>522.40857162883401</v>
      </c>
      <c r="R83" s="24">
        <v>106.337815815681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15.8362239340066</v>
      </c>
      <c r="Z83" s="24">
        <v>0</v>
      </c>
      <c r="AA83" s="24">
        <v>286.97599953104998</v>
      </c>
      <c r="AB83" s="24">
        <v>-21.133199254521202</v>
      </c>
      <c r="AC83" s="12"/>
    </row>
    <row r="84" spans="1:29" ht="12.75" customHeight="1" x14ac:dyDescent="0.25">
      <c r="A84" s="1" t="s">
        <v>164</v>
      </c>
      <c r="B84" s="9" t="s">
        <v>469</v>
      </c>
      <c r="C84" s="10">
        <v>732.06479999999999</v>
      </c>
      <c r="D84" s="24">
        <v>7329.5722728370401</v>
      </c>
      <c r="E84" s="24">
        <v>6906.1729917897901</v>
      </c>
      <c r="F84" s="24">
        <f>Expenditures2001!E84/'Expenditures2001per pupil'!C84</f>
        <v>0</v>
      </c>
      <c r="G84" s="24">
        <v>3965.3722047556398</v>
      </c>
      <c r="H84" s="24">
        <v>240.337685953483</v>
      </c>
      <c r="I84" s="24">
        <v>192.88527463688999</v>
      </c>
      <c r="J84" s="24">
        <v>416.36790896106402</v>
      </c>
      <c r="K84" s="24">
        <v>276.34802274334101</v>
      </c>
      <c r="L84" s="24">
        <v>108.93690012141001</v>
      </c>
      <c r="M84" s="24">
        <v>683.05192381876498</v>
      </c>
      <c r="N84" s="24">
        <v>409.14335725471199</v>
      </c>
      <c r="O84" s="24">
        <v>0</v>
      </c>
      <c r="P84" s="24">
        <v>0</v>
      </c>
      <c r="Q84" s="24">
        <v>504.23804012978002</v>
      </c>
      <c r="R84" s="24">
        <v>109.491673414703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62.436754232685402</v>
      </c>
      <c r="Z84" s="24">
        <v>0</v>
      </c>
      <c r="AA84" s="24">
        <v>301.49647954661901</v>
      </c>
      <c r="AB84" s="24">
        <v>59.466047267946699</v>
      </c>
      <c r="AC84" s="12"/>
    </row>
    <row r="85" spans="1:29" ht="12.75" customHeight="1" x14ac:dyDescent="0.25">
      <c r="A85" s="1" t="s">
        <v>166</v>
      </c>
      <c r="B85" s="9" t="s">
        <v>470</v>
      </c>
      <c r="C85" s="10">
        <v>6241.4261999999999</v>
      </c>
      <c r="D85" s="24">
        <v>6819.8995543678702</v>
      </c>
      <c r="E85" s="24">
        <v>6423.1165418570499</v>
      </c>
      <c r="F85" s="24">
        <f>Expenditures2001!E85/'Expenditures2001per pupil'!C85</f>
        <v>0</v>
      </c>
      <c r="G85" s="24">
        <v>3583.6420848811699</v>
      </c>
      <c r="H85" s="24">
        <v>188.943684057339</v>
      </c>
      <c r="I85" s="24">
        <v>235.320002662212</v>
      </c>
      <c r="J85" s="24">
        <v>296.30598692330898</v>
      </c>
      <c r="K85" s="24">
        <v>309.199836409184</v>
      </c>
      <c r="L85" s="24">
        <v>56.347674190235502</v>
      </c>
      <c r="M85" s="24">
        <v>830.87599433603805</v>
      </c>
      <c r="N85" s="24">
        <v>371.72768300937298</v>
      </c>
      <c r="O85" s="24">
        <v>74.017175753836497</v>
      </c>
      <c r="P85" s="24">
        <v>0</v>
      </c>
      <c r="Q85" s="24">
        <v>384.10522101503</v>
      </c>
      <c r="R85" s="24">
        <v>92.631198619315498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297.75852993343</v>
      </c>
      <c r="AB85" s="24">
        <v>99.024482577395503</v>
      </c>
      <c r="AC85" s="12"/>
    </row>
    <row r="86" spans="1:29" ht="12.75" customHeight="1" x14ac:dyDescent="0.25">
      <c r="A86" s="1" t="s">
        <v>168</v>
      </c>
      <c r="B86" s="9" t="s">
        <v>471</v>
      </c>
      <c r="C86" s="10">
        <v>2112.4625000000001</v>
      </c>
      <c r="D86" s="24">
        <v>7808.4534565702297</v>
      </c>
      <c r="E86" s="24">
        <v>7295.7849050574796</v>
      </c>
      <c r="F86" s="24">
        <f>Expenditures2001!E86/'Expenditures2001per pupil'!C86</f>
        <v>-9.6762191044811452</v>
      </c>
      <c r="G86" s="24">
        <v>3871.93774564045</v>
      </c>
      <c r="H86" s="24">
        <v>363.95279442830298</v>
      </c>
      <c r="I86" s="24">
        <v>352.05758682106699</v>
      </c>
      <c r="J86" s="24">
        <v>236.355050089646</v>
      </c>
      <c r="K86" s="24">
        <v>231.86701302389901</v>
      </c>
      <c r="L86" s="24">
        <v>58.207764634875097</v>
      </c>
      <c r="M86" s="24">
        <v>674.47016929294603</v>
      </c>
      <c r="N86" s="24">
        <v>648.13966638461</v>
      </c>
      <c r="O86" s="24">
        <v>102.11696538991799</v>
      </c>
      <c r="P86" s="24">
        <v>0</v>
      </c>
      <c r="Q86" s="24">
        <v>546.30607170541396</v>
      </c>
      <c r="R86" s="24">
        <v>210.37407764634801</v>
      </c>
      <c r="S86" s="24">
        <v>0</v>
      </c>
      <c r="T86" s="24">
        <v>0</v>
      </c>
      <c r="U86" s="24">
        <v>123.8110925046</v>
      </c>
      <c r="V86" s="24">
        <v>0</v>
      </c>
      <c r="W86" s="24">
        <v>87.313772433830096</v>
      </c>
      <c r="X86" s="24">
        <v>10.757587412794299</v>
      </c>
      <c r="Y86" s="24">
        <v>0</v>
      </c>
      <c r="Z86" s="24">
        <v>0</v>
      </c>
      <c r="AA86" s="24">
        <v>213.34355047722701</v>
      </c>
      <c r="AB86" s="24">
        <v>77.442548684296099</v>
      </c>
      <c r="AC86" s="12"/>
    </row>
    <row r="87" spans="1:29" ht="12.75" customHeight="1" x14ac:dyDescent="0.25">
      <c r="A87" s="1" t="s">
        <v>170</v>
      </c>
      <c r="B87" s="9" t="s">
        <v>472</v>
      </c>
      <c r="C87" s="10">
        <v>410.995</v>
      </c>
      <c r="D87" s="24">
        <v>6473.8256913101104</v>
      </c>
      <c r="E87" s="24">
        <v>5944.5449944646498</v>
      </c>
      <c r="F87" s="24">
        <f>Expenditures2001!E87/'Expenditures2001per pupil'!C87</f>
        <v>0</v>
      </c>
      <c r="G87" s="24">
        <v>3480.83368410807</v>
      </c>
      <c r="H87" s="24">
        <v>92.904147252399596</v>
      </c>
      <c r="I87" s="24">
        <v>289.35884864779302</v>
      </c>
      <c r="J87" s="24">
        <v>506.94373410868701</v>
      </c>
      <c r="K87" s="24">
        <v>295.95647148991998</v>
      </c>
      <c r="L87" s="24">
        <v>44.295137410430698</v>
      </c>
      <c r="M87" s="24">
        <v>548.93057093151901</v>
      </c>
      <c r="N87" s="24">
        <v>182.505480601953</v>
      </c>
      <c r="O87" s="24">
        <v>0</v>
      </c>
      <c r="P87" s="24">
        <v>0</v>
      </c>
      <c r="Q87" s="24">
        <v>382.34542999306501</v>
      </c>
      <c r="R87" s="24">
        <v>120.47148992080101</v>
      </c>
      <c r="S87" s="24">
        <v>0</v>
      </c>
      <c r="T87" s="24">
        <v>0</v>
      </c>
      <c r="U87" s="24">
        <v>85.500602197107</v>
      </c>
      <c r="V87" s="24">
        <v>0</v>
      </c>
      <c r="W87" s="24">
        <v>9.4153213542743792</v>
      </c>
      <c r="X87" s="24">
        <v>0</v>
      </c>
      <c r="Y87" s="24">
        <v>0</v>
      </c>
      <c r="Z87" s="24">
        <v>0</v>
      </c>
      <c r="AA87" s="24">
        <v>381.91401355247598</v>
      </c>
      <c r="AB87" s="24">
        <v>52.450759741602603</v>
      </c>
      <c r="AC87" s="12"/>
    </row>
    <row r="88" spans="1:29" ht="12.75" customHeight="1" x14ac:dyDescent="0.25">
      <c r="A88" s="1" t="s">
        <v>172</v>
      </c>
      <c r="B88" s="9" t="s">
        <v>473</v>
      </c>
      <c r="C88" s="10">
        <v>80378.425399999993</v>
      </c>
      <c r="D88" s="24">
        <v>8236.3141229188495</v>
      </c>
      <c r="E88" s="24">
        <v>7848.5075747701803</v>
      </c>
      <c r="F88" s="24">
        <f>Expenditures2001!E88/'Expenditures2001per pupil'!C88</f>
        <v>0</v>
      </c>
      <c r="G88" s="24">
        <v>4207.7755683429896</v>
      </c>
      <c r="H88" s="24">
        <v>255.66703960339001</v>
      </c>
      <c r="I88" s="24">
        <v>471.92481827343602</v>
      </c>
      <c r="J88" s="24">
        <v>318.39702062638298</v>
      </c>
      <c r="K88" s="24">
        <v>533.55676646534505</v>
      </c>
      <c r="L88" s="24">
        <v>127.979719169766</v>
      </c>
      <c r="M88" s="24">
        <v>731.35963397461603</v>
      </c>
      <c r="N88" s="24">
        <v>464.11406573784399</v>
      </c>
      <c r="O88" s="24">
        <v>516.08284764931398</v>
      </c>
      <c r="P88" s="24">
        <v>7.2570626644796103</v>
      </c>
      <c r="Q88" s="24">
        <v>214.39303226261001</v>
      </c>
      <c r="R88" s="24">
        <v>0</v>
      </c>
      <c r="S88" s="24">
        <v>0</v>
      </c>
      <c r="T88" s="24">
        <v>0</v>
      </c>
      <c r="U88" s="24">
        <v>-0.16584052167809599</v>
      </c>
      <c r="V88" s="24">
        <v>0</v>
      </c>
      <c r="W88" s="24">
        <v>0</v>
      </c>
      <c r="X88" s="24">
        <v>0</v>
      </c>
      <c r="Y88" s="24">
        <v>66.519626919688307</v>
      </c>
      <c r="Z88" s="24">
        <v>0</v>
      </c>
      <c r="AA88" s="24">
        <v>321.45276175066698</v>
      </c>
      <c r="AB88" s="24">
        <v>0</v>
      </c>
      <c r="AC88" s="12"/>
    </row>
    <row r="89" spans="1:29" ht="12.75" customHeight="1" x14ac:dyDescent="0.25">
      <c r="A89" s="1" t="s">
        <v>174</v>
      </c>
      <c r="B89" s="9" t="s">
        <v>474</v>
      </c>
      <c r="C89" s="10">
        <v>476.58409999999998</v>
      </c>
      <c r="D89" s="24">
        <v>8739.4535822743492</v>
      </c>
      <c r="E89" s="24">
        <v>8223.9245077626292</v>
      </c>
      <c r="F89" s="24">
        <f>Expenditures2001!E89/'Expenditures2001per pupil'!C89</f>
        <v>0</v>
      </c>
      <c r="G89" s="24">
        <v>4565.5168730975201</v>
      </c>
      <c r="H89" s="24">
        <v>214.39424857018901</v>
      </c>
      <c r="I89" s="24">
        <v>500.30531862057501</v>
      </c>
      <c r="J89" s="24">
        <v>813.83185045409596</v>
      </c>
      <c r="K89" s="24">
        <v>353.78685524758299</v>
      </c>
      <c r="L89" s="24">
        <v>1.0491327763557301</v>
      </c>
      <c r="M89" s="24">
        <v>802.82336317976103</v>
      </c>
      <c r="N89" s="24">
        <v>403.58234779548798</v>
      </c>
      <c r="O89" s="24">
        <v>0</v>
      </c>
      <c r="P89" s="24">
        <v>0</v>
      </c>
      <c r="Q89" s="24">
        <v>402.46963757288501</v>
      </c>
      <c r="R89" s="24">
        <v>166.164880448172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181.92600214736399</v>
      </c>
      <c r="Z89" s="24">
        <v>0</v>
      </c>
      <c r="AA89" s="24">
        <v>272.42184537839103</v>
      </c>
      <c r="AB89" s="24">
        <v>61.181226985961104</v>
      </c>
      <c r="AC89" s="12"/>
    </row>
    <row r="90" spans="1:29" ht="12.75" customHeight="1" x14ac:dyDescent="0.25">
      <c r="A90" s="1" t="s">
        <v>176</v>
      </c>
      <c r="B90" s="9" t="s">
        <v>475</v>
      </c>
      <c r="C90" s="10">
        <v>5799.3522999999996</v>
      </c>
      <c r="D90" s="24">
        <v>6675.1679338397798</v>
      </c>
      <c r="E90" s="24">
        <v>6174.4382782194398</v>
      </c>
      <c r="F90" s="24">
        <f>Expenditures2001!E90/'Expenditures2001per pupil'!C90</f>
        <v>0</v>
      </c>
      <c r="G90" s="24">
        <v>3546.6158746727601</v>
      </c>
      <c r="H90" s="24">
        <v>211.703436261321</v>
      </c>
      <c r="I90" s="24">
        <v>393.48735375155599</v>
      </c>
      <c r="J90" s="24">
        <v>43.540501928120399</v>
      </c>
      <c r="K90" s="24">
        <v>309.87765306135901</v>
      </c>
      <c r="L90" s="24">
        <v>104.501299222673</v>
      </c>
      <c r="M90" s="24">
        <v>566.308187553979</v>
      </c>
      <c r="N90" s="24">
        <v>484.42858006746701</v>
      </c>
      <c r="O90" s="24">
        <v>85.467080522078305</v>
      </c>
      <c r="P90" s="24">
        <v>0</v>
      </c>
      <c r="Q90" s="24">
        <v>310.99091876173799</v>
      </c>
      <c r="R90" s="24">
        <v>117.517392416391</v>
      </c>
      <c r="S90" s="24">
        <v>0</v>
      </c>
      <c r="T90" s="24">
        <v>0.31324877435019699</v>
      </c>
      <c r="U90" s="24">
        <v>2.6436469465736701</v>
      </c>
      <c r="V90" s="24">
        <v>0</v>
      </c>
      <c r="W90" s="24">
        <v>0</v>
      </c>
      <c r="X90" s="24">
        <v>12.8448119973673</v>
      </c>
      <c r="Y90" s="24">
        <v>50.6977822333711</v>
      </c>
      <c r="Z90" s="24">
        <v>0</v>
      </c>
      <c r="AA90" s="24">
        <v>421.166810300522</v>
      </c>
      <c r="AB90" s="24">
        <v>13.063355368150299</v>
      </c>
      <c r="AC90" s="12"/>
    </row>
    <row r="91" spans="1:29" ht="12.75" customHeight="1" x14ac:dyDescent="0.25">
      <c r="A91" s="1" t="s">
        <v>178</v>
      </c>
      <c r="B91" s="9" t="s">
        <v>476</v>
      </c>
      <c r="C91" s="10">
        <v>3479.7597000000001</v>
      </c>
      <c r="D91" s="24">
        <v>7044.3407629555504</v>
      </c>
      <c r="E91" s="24">
        <v>6318.8388008516704</v>
      </c>
      <c r="F91" s="24">
        <f>Expenditures2001!E91/'Expenditures2001per pupil'!C91</f>
        <v>0</v>
      </c>
      <c r="G91" s="24">
        <v>3838.7057818963699</v>
      </c>
      <c r="H91" s="24">
        <v>129.15195552152599</v>
      </c>
      <c r="I91" s="24">
        <v>149.05094164979201</v>
      </c>
      <c r="J91" s="24">
        <v>109.71774573974101</v>
      </c>
      <c r="K91" s="24">
        <v>203.91090223845001</v>
      </c>
      <c r="L91" s="24">
        <v>78.731838868068905</v>
      </c>
      <c r="M91" s="24">
        <v>597.81150980051802</v>
      </c>
      <c r="N91" s="24">
        <v>451.06397433132997</v>
      </c>
      <c r="O91" s="24">
        <v>146.71785525879801</v>
      </c>
      <c r="P91" s="24">
        <v>0</v>
      </c>
      <c r="Q91" s="24">
        <v>428.02044922814599</v>
      </c>
      <c r="R91" s="24">
        <v>185.955846318928</v>
      </c>
      <c r="S91" s="24">
        <v>0</v>
      </c>
      <c r="T91" s="24">
        <v>0</v>
      </c>
      <c r="U91" s="24">
        <v>17.284917691299199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278.90661530449898</v>
      </c>
      <c r="AB91" s="24">
        <v>429.31042910807798</v>
      </c>
      <c r="AC91" s="12"/>
    </row>
    <row r="92" spans="1:29" ht="12.75" customHeight="1" x14ac:dyDescent="0.25">
      <c r="A92" s="1" t="s">
        <v>180</v>
      </c>
      <c r="B92" s="9" t="s">
        <v>477</v>
      </c>
      <c r="C92" s="10">
        <v>11018.3442</v>
      </c>
      <c r="D92" s="24">
        <v>7058.2345503419601</v>
      </c>
      <c r="E92" s="24">
        <v>5631.8096406899303</v>
      </c>
      <c r="F92" s="24">
        <f>Expenditures2001!E92/'Expenditures2001per pupil'!C92</f>
        <v>-5.3370886707278578</v>
      </c>
      <c r="G92" s="24">
        <v>3214.93295970913</v>
      </c>
      <c r="H92" s="24">
        <v>283.43350718704102</v>
      </c>
      <c r="I92" s="24">
        <v>189.033699818526</v>
      </c>
      <c r="J92" s="24">
        <v>163.78752262976101</v>
      </c>
      <c r="K92" s="24">
        <v>264.13009769653002</v>
      </c>
      <c r="L92" s="24">
        <v>36.671884873590997</v>
      </c>
      <c r="M92" s="24">
        <v>672.75984716469395</v>
      </c>
      <c r="N92" s="24">
        <v>438.11842254846198</v>
      </c>
      <c r="O92" s="24">
        <v>57.440612537771301</v>
      </c>
      <c r="P92" s="24">
        <v>0</v>
      </c>
      <c r="Q92" s="24">
        <v>286.15962278615302</v>
      </c>
      <c r="R92" s="24">
        <v>25.341463738262899</v>
      </c>
      <c r="S92" s="24">
        <v>0</v>
      </c>
      <c r="T92" s="24">
        <v>0</v>
      </c>
      <c r="U92" s="24">
        <v>249.875511240609</v>
      </c>
      <c r="V92" s="24">
        <v>0</v>
      </c>
      <c r="W92" s="24">
        <v>74.039683748489097</v>
      </c>
      <c r="X92" s="24">
        <v>0</v>
      </c>
      <c r="Y92" s="24">
        <v>0</v>
      </c>
      <c r="Z92" s="24">
        <v>0</v>
      </c>
      <c r="AA92" s="24">
        <v>544.52849639603699</v>
      </c>
      <c r="AB92" s="24">
        <v>557.98121826689703</v>
      </c>
      <c r="AC92" s="12"/>
    </row>
    <row r="93" spans="1:29" ht="12.75" customHeight="1" x14ac:dyDescent="0.25">
      <c r="A93" s="1" t="s">
        <v>182</v>
      </c>
      <c r="B93" s="9" t="s">
        <v>478</v>
      </c>
      <c r="C93" s="10">
        <v>2611.1210000000001</v>
      </c>
      <c r="D93" s="24">
        <v>7850.4913904794103</v>
      </c>
      <c r="E93" s="24">
        <v>7121.5009606984804</v>
      </c>
      <c r="F93" s="24">
        <f>Expenditures2001!E93/'Expenditures2001per pupil'!C93</f>
        <v>0</v>
      </c>
      <c r="G93" s="24">
        <v>4243.1651807786702</v>
      </c>
      <c r="H93" s="24">
        <v>151.54935370670199</v>
      </c>
      <c r="I93" s="24">
        <v>234.795951623842</v>
      </c>
      <c r="J93" s="24">
        <v>297.22988325703699</v>
      </c>
      <c r="K93" s="24">
        <v>315.39560977832798</v>
      </c>
      <c r="L93" s="24">
        <v>51.3412898138385</v>
      </c>
      <c r="M93" s="24">
        <v>616.57599169092498</v>
      </c>
      <c r="N93" s="24">
        <v>494.39069656289303</v>
      </c>
      <c r="O93" s="24">
        <v>35.116361899735701</v>
      </c>
      <c r="P93" s="24">
        <v>0</v>
      </c>
      <c r="Q93" s="24">
        <v>462.99670524651998</v>
      </c>
      <c r="R93" s="24">
        <v>218.94393633998499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138.62291330045599</v>
      </c>
      <c r="AB93" s="24">
        <v>590.36751648046902</v>
      </c>
      <c r="AC93" s="12"/>
    </row>
    <row r="94" spans="1:29" ht="12.75" customHeight="1" x14ac:dyDescent="0.25">
      <c r="A94" s="1" t="s">
        <v>184</v>
      </c>
      <c r="B94" s="9" t="s">
        <v>479</v>
      </c>
      <c r="C94" s="10">
        <v>4266.2110000000002</v>
      </c>
      <c r="D94" s="24">
        <v>7813.2621030699102</v>
      </c>
      <c r="E94" s="24">
        <v>6717.0454157096301</v>
      </c>
      <c r="F94" s="24">
        <f>Expenditures2001!E94/'Expenditures2001per pupil'!C94</f>
        <v>-22.780762601755981</v>
      </c>
      <c r="G94" s="24">
        <v>3884.73209365406</v>
      </c>
      <c r="H94" s="24">
        <v>237.684437080116</v>
      </c>
      <c r="I94" s="24">
        <v>195.84524534768599</v>
      </c>
      <c r="J94" s="24">
        <v>266.50047079246599</v>
      </c>
      <c r="K94" s="24">
        <v>258.26895809888401</v>
      </c>
      <c r="L94" s="24">
        <v>59.990670878678898</v>
      </c>
      <c r="M94" s="24">
        <v>660.45587524855102</v>
      </c>
      <c r="N94" s="24">
        <v>430.21316104618302</v>
      </c>
      <c r="O94" s="24">
        <v>45.0328078006455</v>
      </c>
      <c r="P94" s="24">
        <v>0</v>
      </c>
      <c r="Q94" s="24">
        <v>497.93437783550701</v>
      </c>
      <c r="R94" s="24">
        <v>180.38731792684399</v>
      </c>
      <c r="S94" s="24">
        <v>0</v>
      </c>
      <c r="T94" s="24">
        <v>0</v>
      </c>
      <c r="U94" s="24">
        <v>0</v>
      </c>
      <c r="V94" s="24">
        <v>0.60343475744636099</v>
      </c>
      <c r="W94" s="24">
        <v>0</v>
      </c>
      <c r="X94" s="24">
        <v>0</v>
      </c>
      <c r="Y94" s="24">
        <v>47.839778670112601</v>
      </c>
      <c r="Z94" s="24">
        <v>0</v>
      </c>
      <c r="AA94" s="24">
        <v>253.98664763650899</v>
      </c>
      <c r="AB94" s="24">
        <v>793.78682629621403</v>
      </c>
      <c r="AC94" s="12"/>
    </row>
    <row r="95" spans="1:29" ht="12.75" customHeight="1" x14ac:dyDescent="0.25">
      <c r="A95" s="1" t="s">
        <v>186</v>
      </c>
      <c r="B95" s="9" t="s">
        <v>480</v>
      </c>
      <c r="C95" s="10">
        <v>2159.0104000000001</v>
      </c>
      <c r="D95" s="24">
        <v>6619.0182502131502</v>
      </c>
      <c r="E95" s="24">
        <v>6094.9816869802899</v>
      </c>
      <c r="F95" s="24">
        <f>Expenditures2001!E95/'Expenditures2001per pupil'!C95</f>
        <v>0</v>
      </c>
      <c r="G95" s="24">
        <v>3552.0659974588302</v>
      </c>
      <c r="H95" s="24">
        <v>341.99685652278401</v>
      </c>
      <c r="I95" s="24">
        <v>260.77759514266302</v>
      </c>
      <c r="J95" s="24">
        <v>237.684908789693</v>
      </c>
      <c r="K95" s="24">
        <v>289.42251968772302</v>
      </c>
      <c r="L95" s="24">
        <v>43.233511056732198</v>
      </c>
      <c r="M95" s="24">
        <v>461.50135728850501</v>
      </c>
      <c r="N95" s="24">
        <v>368.30210729878797</v>
      </c>
      <c r="O95" s="24">
        <v>49.135766089871503</v>
      </c>
      <c r="P95" s="24">
        <v>0</v>
      </c>
      <c r="Q95" s="24">
        <v>428.37542607483499</v>
      </c>
      <c r="R95" s="24">
        <v>62.485641569859901</v>
      </c>
      <c r="S95" s="24">
        <v>0</v>
      </c>
      <c r="T95" s="24">
        <v>111.278296760404</v>
      </c>
      <c r="U95" s="24">
        <v>0.78739778187265697</v>
      </c>
      <c r="V95" s="24">
        <v>0</v>
      </c>
      <c r="W95" s="24">
        <v>0</v>
      </c>
      <c r="X95" s="24">
        <v>128.93352899087401</v>
      </c>
      <c r="Y95" s="24">
        <v>23.134589810220401</v>
      </c>
      <c r="Z95" s="24">
        <v>0</v>
      </c>
      <c r="AA95" s="24">
        <v>239.125244602805</v>
      </c>
      <c r="AB95" s="24">
        <v>20.777505286681301</v>
      </c>
      <c r="AC95" s="12"/>
    </row>
    <row r="96" spans="1:29" ht="12.75" customHeight="1" x14ac:dyDescent="0.25">
      <c r="A96" s="1" t="s">
        <v>188</v>
      </c>
      <c r="B96" s="9" t="s">
        <v>481</v>
      </c>
      <c r="C96" s="10">
        <v>7482.3953000000001</v>
      </c>
      <c r="D96" s="24">
        <v>6528.8959900314203</v>
      </c>
      <c r="E96" s="24">
        <v>6093.88628531828</v>
      </c>
      <c r="F96" s="24">
        <f>Expenditures2001!E96/'Expenditures2001per pupil'!C96</f>
        <v>-4.499162186739853</v>
      </c>
      <c r="G96" s="24">
        <v>3481.6487027890598</v>
      </c>
      <c r="H96" s="24">
        <v>274.33976523533801</v>
      </c>
      <c r="I96" s="24">
        <v>311.74092472767302</v>
      </c>
      <c r="J96" s="24">
        <v>167.94914858347499</v>
      </c>
      <c r="K96" s="24">
        <v>216.925191054794</v>
      </c>
      <c r="L96" s="24">
        <v>65.603423812692697</v>
      </c>
      <c r="M96" s="24">
        <v>611.41710596337998</v>
      </c>
      <c r="N96" s="24">
        <v>376.89203349093299</v>
      </c>
      <c r="O96" s="24">
        <v>83.181445920132006</v>
      </c>
      <c r="P96" s="24">
        <v>0</v>
      </c>
      <c r="Q96" s="24">
        <v>385.78398016474699</v>
      </c>
      <c r="R96" s="24">
        <v>118.404563576051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0.89677165278878002</v>
      </c>
      <c r="Z96" s="24">
        <v>0</v>
      </c>
      <c r="AA96" s="24">
        <v>293.40942598956201</v>
      </c>
      <c r="AB96" s="24">
        <v>140.70350707079001</v>
      </c>
      <c r="AC96" s="12"/>
    </row>
    <row r="97" spans="1:29" ht="12.75" customHeight="1" x14ac:dyDescent="0.25">
      <c r="A97" s="1" t="s">
        <v>190</v>
      </c>
      <c r="B97" s="9" t="s">
        <v>482</v>
      </c>
      <c r="C97" s="10">
        <v>2450.7494000000002</v>
      </c>
      <c r="D97" s="24">
        <v>7298.52554488027</v>
      </c>
      <c r="E97" s="24">
        <v>6645.1739863733101</v>
      </c>
      <c r="F97" s="24">
        <f>Expenditures2001!E97/'Expenditures2001per pupil'!C97</f>
        <v>-20.999593022444479</v>
      </c>
      <c r="G97" s="24">
        <v>3952.3737392325702</v>
      </c>
      <c r="H97" s="24">
        <v>126.248105987499</v>
      </c>
      <c r="I97" s="24">
        <v>363.85419496583302</v>
      </c>
      <c r="J97" s="24">
        <v>187.92221677173501</v>
      </c>
      <c r="K97" s="24">
        <v>229.48108851929101</v>
      </c>
      <c r="L97" s="24">
        <v>69.380631083700294</v>
      </c>
      <c r="M97" s="24">
        <v>687.27390895209396</v>
      </c>
      <c r="N97" s="24">
        <v>452.60375459033003</v>
      </c>
      <c r="O97" s="24">
        <v>0</v>
      </c>
      <c r="P97" s="24">
        <v>0</v>
      </c>
      <c r="Q97" s="24">
        <v>424.76533912443199</v>
      </c>
      <c r="R97" s="24">
        <v>151.271007145814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46.982678033094601</v>
      </c>
      <c r="Y97" s="24">
        <v>16.464098695688701</v>
      </c>
      <c r="Z97" s="24">
        <v>0</v>
      </c>
      <c r="AA97" s="24">
        <v>0</v>
      </c>
      <c r="AB97" s="24">
        <v>589.90478177817704</v>
      </c>
      <c r="AC97" s="12"/>
    </row>
    <row r="98" spans="1:29" ht="12.75" customHeight="1" x14ac:dyDescent="0.25">
      <c r="A98" s="1" t="s">
        <v>192</v>
      </c>
      <c r="B98" s="9" t="s">
        <v>483</v>
      </c>
      <c r="C98" s="10">
        <v>1198.4775999999999</v>
      </c>
      <c r="D98" s="24">
        <v>7252.1239195459302</v>
      </c>
      <c r="E98" s="24">
        <v>6801.2735740743001</v>
      </c>
      <c r="F98" s="24">
        <f>Expenditures2001!E98/'Expenditures2001per pupil'!C98</f>
        <v>0</v>
      </c>
      <c r="G98" s="24">
        <v>3615.4647779816601</v>
      </c>
      <c r="H98" s="24">
        <v>272.89100772513302</v>
      </c>
      <c r="I98" s="24">
        <v>479.57621402352402</v>
      </c>
      <c r="J98" s="24">
        <v>258.13371897814301</v>
      </c>
      <c r="K98" s="24">
        <v>344.54457888908303</v>
      </c>
      <c r="L98" s="24">
        <v>66.723650070722996</v>
      </c>
      <c r="M98" s="24">
        <v>722.60538703434997</v>
      </c>
      <c r="N98" s="24">
        <v>345.94049150355397</v>
      </c>
      <c r="O98" s="24">
        <v>66.581019119589698</v>
      </c>
      <c r="P98" s="24">
        <v>0</v>
      </c>
      <c r="Q98" s="24">
        <v>478.47320634111099</v>
      </c>
      <c r="R98" s="24">
        <v>150.33952240742701</v>
      </c>
      <c r="S98" s="24">
        <v>0</v>
      </c>
      <c r="T98" s="24">
        <v>47.570350918531901</v>
      </c>
      <c r="U98" s="24">
        <v>0</v>
      </c>
      <c r="V98" s="24">
        <v>0</v>
      </c>
      <c r="W98" s="24">
        <v>0</v>
      </c>
      <c r="X98" s="24">
        <v>0</v>
      </c>
      <c r="Y98" s="24">
        <v>5.6380194339885801</v>
      </c>
      <c r="Z98" s="24">
        <v>0</v>
      </c>
      <c r="AA98" s="24">
        <v>180.62498623253299</v>
      </c>
      <c r="AB98" s="24">
        <v>217.01698888656699</v>
      </c>
      <c r="AC98" s="12"/>
    </row>
    <row r="99" spans="1:29" ht="12.75" customHeight="1" x14ac:dyDescent="0.25">
      <c r="A99" s="1" t="s">
        <v>194</v>
      </c>
      <c r="B99" s="9" t="s">
        <v>484</v>
      </c>
      <c r="C99" s="10">
        <v>1983.2919999999999</v>
      </c>
      <c r="D99" s="24">
        <v>7733.4374363432098</v>
      </c>
      <c r="E99" s="24">
        <v>7347.4924569856503</v>
      </c>
      <c r="F99" s="24">
        <f>Expenditures2001!E99/'Expenditures2001per pupil'!C99</f>
        <v>0</v>
      </c>
      <c r="G99" s="24">
        <v>3938.6990770900002</v>
      </c>
      <c r="H99" s="24">
        <v>338.578111543837</v>
      </c>
      <c r="I99" s="24">
        <v>384.99758482361602</v>
      </c>
      <c r="J99" s="24">
        <v>219.717968912293</v>
      </c>
      <c r="K99" s="24">
        <v>392.23619618291201</v>
      </c>
      <c r="L99" s="24">
        <v>91.863346395790401</v>
      </c>
      <c r="M99" s="24">
        <v>620.70085494218699</v>
      </c>
      <c r="N99" s="24">
        <v>641.710756661147</v>
      </c>
      <c r="O99" s="24">
        <v>93.809454180221493</v>
      </c>
      <c r="P99" s="24">
        <v>0</v>
      </c>
      <c r="Q99" s="24">
        <v>449.499579487034</v>
      </c>
      <c r="R99" s="24">
        <v>175.67952676660801</v>
      </c>
      <c r="S99" s="24">
        <v>0</v>
      </c>
      <c r="T99" s="24">
        <v>0</v>
      </c>
      <c r="U99" s="24">
        <v>0</v>
      </c>
      <c r="V99" s="24">
        <v>0</v>
      </c>
      <c r="W99" s="24">
        <v>40.819410354098103</v>
      </c>
      <c r="X99" s="24">
        <v>0</v>
      </c>
      <c r="Y99" s="24">
        <v>0</v>
      </c>
      <c r="Z99" s="24">
        <v>0</v>
      </c>
      <c r="AA99" s="24">
        <v>292.530691395921</v>
      </c>
      <c r="AB99" s="24">
        <v>52.594877607533299</v>
      </c>
      <c r="AC99" s="12"/>
    </row>
    <row r="100" spans="1:29" ht="12.75" customHeight="1" x14ac:dyDescent="0.25">
      <c r="A100" s="1" t="s">
        <v>196</v>
      </c>
      <c r="B100" s="9" t="s">
        <v>485</v>
      </c>
      <c r="C100" s="10">
        <v>3235.4901</v>
      </c>
      <c r="D100" s="24">
        <v>7620.2858417029302</v>
      </c>
      <c r="E100" s="24">
        <v>7328.0768375709104</v>
      </c>
      <c r="F100" s="24">
        <f>Expenditures2001!E100/'Expenditures2001per pupil'!C100</f>
        <v>0</v>
      </c>
      <c r="G100" s="24">
        <v>4132.5814905136003</v>
      </c>
      <c r="H100" s="24">
        <v>342.44024421524199</v>
      </c>
      <c r="I100" s="24">
        <v>419.86946274383502</v>
      </c>
      <c r="J100" s="24">
        <v>205.74746620303301</v>
      </c>
      <c r="K100" s="24">
        <v>298.63239884430402</v>
      </c>
      <c r="L100" s="24">
        <v>117.06994251040901</v>
      </c>
      <c r="M100" s="24">
        <v>631.59964853547206</v>
      </c>
      <c r="N100" s="24">
        <v>480.21102583500402</v>
      </c>
      <c r="O100" s="24">
        <v>166.751905685015</v>
      </c>
      <c r="P100" s="24">
        <v>0</v>
      </c>
      <c r="Q100" s="24">
        <v>391.260980832548</v>
      </c>
      <c r="R100" s="24">
        <v>141.91227165244601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8.9731382580957302</v>
      </c>
      <c r="Y100" s="24">
        <v>25.807839745823902</v>
      </c>
      <c r="Z100" s="24">
        <v>0</v>
      </c>
      <c r="AA100" s="24">
        <v>116.21479849374199</v>
      </c>
      <c r="AB100" s="24">
        <v>141.21322763435401</v>
      </c>
      <c r="AC100" s="12"/>
    </row>
    <row r="101" spans="1:29" ht="12.75" customHeight="1" x14ac:dyDescent="0.25">
      <c r="A101" s="1" t="s">
        <v>198</v>
      </c>
      <c r="B101" s="9" t="s">
        <v>486</v>
      </c>
      <c r="C101" s="10">
        <v>2213.4580999999998</v>
      </c>
      <c r="D101" s="24">
        <v>7139.0606987319898</v>
      </c>
      <c r="E101" s="24">
        <v>6626.3332565454903</v>
      </c>
      <c r="F101" s="24">
        <f>Expenditures2001!E101/'Expenditures2001per pupil'!C101</f>
        <v>0</v>
      </c>
      <c r="G101" s="24">
        <v>3811.9638406527702</v>
      </c>
      <c r="H101" s="24">
        <v>248.76252683527099</v>
      </c>
      <c r="I101" s="24">
        <v>109.959614776534</v>
      </c>
      <c r="J101" s="24">
        <v>315.47830067350202</v>
      </c>
      <c r="K101" s="24">
        <v>422.49224414955</v>
      </c>
      <c r="L101" s="24">
        <v>42.672820416162303</v>
      </c>
      <c r="M101" s="24">
        <v>541.26767522728301</v>
      </c>
      <c r="N101" s="24">
        <v>511.174555325894</v>
      </c>
      <c r="O101" s="24">
        <v>37.204571435077</v>
      </c>
      <c r="P101" s="24">
        <v>0</v>
      </c>
      <c r="Q101" s="24">
        <v>474.18942784595703</v>
      </c>
      <c r="R101" s="24">
        <v>111.16767920748001</v>
      </c>
      <c r="S101" s="24">
        <v>0</v>
      </c>
      <c r="T101" s="24">
        <v>0</v>
      </c>
      <c r="U101" s="24">
        <v>53.551951130224602</v>
      </c>
      <c r="V101" s="24">
        <v>0</v>
      </c>
      <c r="W101" s="24">
        <v>0</v>
      </c>
      <c r="X101" s="24">
        <v>0</v>
      </c>
      <c r="Y101" s="24">
        <v>1.5123575187621501</v>
      </c>
      <c r="Z101" s="24">
        <v>0</v>
      </c>
      <c r="AA101" s="24">
        <v>293.177526152403</v>
      </c>
      <c r="AB101" s="24">
        <v>164.48560738511301</v>
      </c>
      <c r="AC101" s="12"/>
    </row>
    <row r="102" spans="1:29" ht="12.75" customHeight="1" x14ac:dyDescent="0.25">
      <c r="A102" s="1" t="s">
        <v>200</v>
      </c>
      <c r="B102" s="9" t="s">
        <v>487</v>
      </c>
      <c r="C102" s="10">
        <v>3630.4070000000002</v>
      </c>
      <c r="D102" s="24">
        <v>6849.7212599028098</v>
      </c>
      <c r="E102" s="24">
        <v>6584.0518404685699</v>
      </c>
      <c r="F102" s="24">
        <f>Expenditures2001!E102/'Expenditures2001per pupil'!C102</f>
        <v>0</v>
      </c>
      <c r="G102" s="24">
        <v>4272.2362506462696</v>
      </c>
      <c r="H102" s="24">
        <v>127.991996489649</v>
      </c>
      <c r="I102" s="24">
        <v>222.56578670105</v>
      </c>
      <c r="J102" s="24">
        <v>193.270988624691</v>
      </c>
      <c r="K102" s="24">
        <v>242.00200418300199</v>
      </c>
      <c r="L102" s="24">
        <v>16.904694156881</v>
      </c>
      <c r="M102" s="24">
        <v>514.93008359668704</v>
      </c>
      <c r="N102" s="24">
        <v>420.184560574062</v>
      </c>
      <c r="O102" s="24">
        <v>62.736643577427998</v>
      </c>
      <c r="P102" s="24">
        <v>0</v>
      </c>
      <c r="Q102" s="24">
        <v>396.05744204437599</v>
      </c>
      <c r="R102" s="24">
        <v>115.17138987446801</v>
      </c>
      <c r="S102" s="24">
        <v>0</v>
      </c>
      <c r="T102" s="24">
        <v>0.137725604870197</v>
      </c>
      <c r="U102" s="24">
        <v>0</v>
      </c>
      <c r="V102" s="24">
        <v>0</v>
      </c>
      <c r="W102" s="24">
        <v>0</v>
      </c>
      <c r="X102" s="24">
        <v>0</v>
      </c>
      <c r="Y102" s="24">
        <v>2.31241290577062</v>
      </c>
      <c r="Z102" s="24">
        <v>0</v>
      </c>
      <c r="AA102" s="24">
        <v>263.21928092359798</v>
      </c>
      <c r="AB102" s="24">
        <v>0</v>
      </c>
      <c r="AC102" s="12"/>
    </row>
    <row r="103" spans="1:29" ht="12.75" customHeight="1" x14ac:dyDescent="0.25">
      <c r="A103" s="1" t="s">
        <v>202</v>
      </c>
      <c r="B103" s="9" t="s">
        <v>488</v>
      </c>
      <c r="C103" s="10">
        <v>1310.6496</v>
      </c>
      <c r="D103" s="24">
        <v>6545.0516064705598</v>
      </c>
      <c r="E103" s="24">
        <v>6147.7652608294302</v>
      </c>
      <c r="F103" s="24">
        <f>Expenditures2001!E103/'Expenditures2001per pupil'!C103</f>
        <v>-11.850169564771546</v>
      </c>
      <c r="G103" s="24">
        <v>3153.47417036559</v>
      </c>
      <c r="H103" s="24">
        <v>149.821027679709</v>
      </c>
      <c r="I103" s="24">
        <v>551.03161058455203</v>
      </c>
      <c r="J103" s="24">
        <v>386.84138765998102</v>
      </c>
      <c r="K103" s="24">
        <v>330.76623225612701</v>
      </c>
      <c r="L103" s="24">
        <v>48.035439830752601</v>
      </c>
      <c r="M103" s="24">
        <v>560.25234357069905</v>
      </c>
      <c r="N103" s="24">
        <v>443.10383950065602</v>
      </c>
      <c r="O103" s="24">
        <v>23.8126193301398</v>
      </c>
      <c r="P103" s="24">
        <v>0</v>
      </c>
      <c r="Q103" s="24">
        <v>430.39805604793202</v>
      </c>
      <c r="R103" s="24">
        <v>70.228534003291102</v>
      </c>
      <c r="S103" s="24">
        <v>0</v>
      </c>
      <c r="T103" s="24">
        <v>0</v>
      </c>
      <c r="U103" s="24">
        <v>0</v>
      </c>
      <c r="V103" s="24">
        <v>0</v>
      </c>
      <c r="W103" s="24">
        <v>124.238034330457</v>
      </c>
      <c r="X103" s="24">
        <v>0</v>
      </c>
      <c r="Y103" s="24">
        <v>0</v>
      </c>
      <c r="Z103" s="24">
        <v>0</v>
      </c>
      <c r="AA103" s="24">
        <v>230.81626088315201</v>
      </c>
      <c r="AB103" s="24">
        <v>42.232050427513101</v>
      </c>
      <c r="AC103" s="12"/>
    </row>
    <row r="104" spans="1:29" ht="12.75" customHeight="1" x14ac:dyDescent="0.25">
      <c r="A104" s="1" t="s">
        <v>204</v>
      </c>
      <c r="B104" s="9" t="s">
        <v>489</v>
      </c>
      <c r="C104" s="10">
        <v>2875.2563</v>
      </c>
      <c r="D104" s="24">
        <v>7014.4271625454703</v>
      </c>
      <c r="E104" s="24">
        <v>5980.3255035038001</v>
      </c>
      <c r="F104" s="24">
        <f>Expenditures2001!E104/'Expenditures2001per pupil'!C104</f>
        <v>0</v>
      </c>
      <c r="G104" s="24">
        <v>3533.9185901444598</v>
      </c>
      <c r="H104" s="24">
        <v>128.240859780048</v>
      </c>
      <c r="I104" s="24">
        <v>245.04570949031501</v>
      </c>
      <c r="J104" s="24">
        <v>170.79813719563001</v>
      </c>
      <c r="K104" s="24">
        <v>301.27106581767998</v>
      </c>
      <c r="L104" s="24">
        <v>42.857452394765602</v>
      </c>
      <c r="M104" s="24">
        <v>585.11040215788705</v>
      </c>
      <c r="N104" s="24">
        <v>422.80626252344803</v>
      </c>
      <c r="O104" s="24">
        <v>49.853506972578401</v>
      </c>
      <c r="P104" s="24">
        <v>0</v>
      </c>
      <c r="Q104" s="24">
        <v>429.249472473114</v>
      </c>
      <c r="R104" s="24">
        <v>71.174044553871497</v>
      </c>
      <c r="S104" s="24">
        <v>0</v>
      </c>
      <c r="T104" s="24">
        <v>13.713212279545299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338.68628337585</v>
      </c>
      <c r="AB104" s="24">
        <v>681.70216338626904</v>
      </c>
      <c r="AC104" s="12"/>
    </row>
    <row r="105" spans="1:29" ht="12.75" customHeight="1" x14ac:dyDescent="0.25">
      <c r="A105" s="1" t="s">
        <v>206</v>
      </c>
      <c r="B105" s="9" t="s">
        <v>490</v>
      </c>
      <c r="C105" s="10">
        <v>932.89649999999995</v>
      </c>
      <c r="D105" s="24">
        <v>6798.7962758998401</v>
      </c>
      <c r="E105" s="24">
        <v>6007.4314353199898</v>
      </c>
      <c r="F105" s="24">
        <f>Expenditures2001!E105/'Expenditures2001per pupil'!C105</f>
        <v>0</v>
      </c>
      <c r="G105" s="24">
        <v>3690.63171530818</v>
      </c>
      <c r="H105" s="24">
        <v>205.464357514472</v>
      </c>
      <c r="I105" s="24">
        <v>194.04580250863799</v>
      </c>
      <c r="J105" s="24">
        <v>376.35006670086102</v>
      </c>
      <c r="K105" s="24">
        <v>330.28582484766503</v>
      </c>
      <c r="L105" s="24">
        <v>67.559048619005395</v>
      </c>
      <c r="M105" s="24">
        <v>519.94172987035495</v>
      </c>
      <c r="N105" s="24">
        <v>24.9505277380716</v>
      </c>
      <c r="O105" s="24">
        <v>170.78907467227</v>
      </c>
      <c r="P105" s="24">
        <v>0</v>
      </c>
      <c r="Q105" s="24">
        <v>352.34655720114699</v>
      </c>
      <c r="R105" s="24">
        <v>75.066730339324806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286.74190545253401</v>
      </c>
      <c r="AB105" s="24">
        <v>504.62293512731497</v>
      </c>
      <c r="AC105" s="12"/>
    </row>
    <row r="106" spans="1:29" ht="12.75" customHeight="1" x14ac:dyDescent="0.25">
      <c r="A106" s="1" t="s">
        <v>208</v>
      </c>
      <c r="B106" s="9" t="s">
        <v>491</v>
      </c>
      <c r="C106" s="10">
        <v>944.22659999999996</v>
      </c>
      <c r="D106" s="24">
        <v>6631.3499429056501</v>
      </c>
      <c r="E106" s="24">
        <v>5701.4027988620501</v>
      </c>
      <c r="F106" s="24">
        <f>Expenditures2001!E106/'Expenditures2001per pupil'!C106</f>
        <v>-5.6592877175881293</v>
      </c>
      <c r="G106" s="24">
        <v>3354.4880963955002</v>
      </c>
      <c r="H106" s="24">
        <v>223.18904169825299</v>
      </c>
      <c r="I106" s="24">
        <v>345.38367167372701</v>
      </c>
      <c r="J106" s="24">
        <v>325.460964560837</v>
      </c>
      <c r="K106" s="24">
        <v>357.82320684462798</v>
      </c>
      <c r="L106" s="24">
        <v>53.177616474689401</v>
      </c>
      <c r="M106" s="24">
        <v>381.740071715836</v>
      </c>
      <c r="N106" s="24">
        <v>238.90577749027599</v>
      </c>
      <c r="O106" s="24">
        <v>0</v>
      </c>
      <c r="P106" s="24">
        <v>0</v>
      </c>
      <c r="Q106" s="24">
        <v>344.19898782771003</v>
      </c>
      <c r="R106" s="24">
        <v>77.035364180589696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59.049639143824102</v>
      </c>
      <c r="Y106" s="24">
        <v>141.00326129342201</v>
      </c>
      <c r="Z106" s="24">
        <v>0</v>
      </c>
      <c r="AA106" s="24">
        <v>357.01936378407402</v>
      </c>
      <c r="AB106" s="24">
        <v>372.87487982227901</v>
      </c>
      <c r="AC106" s="12"/>
    </row>
    <row r="107" spans="1:29" ht="12.75" customHeight="1" x14ac:dyDescent="0.25">
      <c r="A107" s="1" t="s">
        <v>210</v>
      </c>
      <c r="B107" s="9" t="s">
        <v>492</v>
      </c>
      <c r="C107" s="10">
        <v>8074.3185000000003</v>
      </c>
      <c r="D107" s="24">
        <v>6271.2012598957999</v>
      </c>
      <c r="E107" s="24">
        <v>6016.9374666109497</v>
      </c>
      <c r="F107" s="24">
        <f>Expenditures2001!E107/'Expenditures2001per pupil'!C107</f>
        <v>-14.390633711067998</v>
      </c>
      <c r="G107" s="24">
        <v>3712.29064347659</v>
      </c>
      <c r="H107" s="24">
        <v>251.670301338744</v>
      </c>
      <c r="I107" s="24">
        <v>209.472946849941</v>
      </c>
      <c r="J107" s="24">
        <v>128.837971898185</v>
      </c>
      <c r="K107" s="24">
        <v>234.521317186088</v>
      </c>
      <c r="L107" s="24">
        <v>23.064960838490499</v>
      </c>
      <c r="M107" s="24">
        <v>489.837034543534</v>
      </c>
      <c r="N107" s="24">
        <v>465.58637115937398</v>
      </c>
      <c r="O107" s="24">
        <v>103.120364895192</v>
      </c>
      <c r="P107" s="24">
        <v>0</v>
      </c>
      <c r="Q107" s="24">
        <v>326.15327473148301</v>
      </c>
      <c r="R107" s="24">
        <v>72.382279693326396</v>
      </c>
      <c r="S107" s="24">
        <v>0</v>
      </c>
      <c r="T107" s="24">
        <v>0</v>
      </c>
      <c r="U107" s="24">
        <v>3.2879022545370198</v>
      </c>
      <c r="V107" s="24">
        <v>4.68086563590475</v>
      </c>
      <c r="W107" s="24">
        <v>0</v>
      </c>
      <c r="X107" s="24">
        <v>13.275026245249</v>
      </c>
      <c r="Y107" s="24">
        <v>10.8830274654139</v>
      </c>
      <c r="Z107" s="24">
        <v>0</v>
      </c>
      <c r="AA107" s="24">
        <v>188.50391646056499</v>
      </c>
      <c r="AB107" s="24">
        <v>33.633055223174502</v>
      </c>
      <c r="AC107" s="12"/>
    </row>
    <row r="108" spans="1:29" ht="12.75" customHeight="1" x14ac:dyDescent="0.25">
      <c r="A108" s="1" t="s">
        <v>212</v>
      </c>
      <c r="B108" s="9" t="s">
        <v>493</v>
      </c>
      <c r="C108" s="10">
        <v>2192.12</v>
      </c>
      <c r="D108" s="24">
        <v>8231.7389376493902</v>
      </c>
      <c r="E108" s="24">
        <v>7322.7273643778599</v>
      </c>
      <c r="F108" s="24">
        <f>Expenditures2001!E108/'Expenditures2001per pupil'!C108</f>
        <v>-21.914817619473389</v>
      </c>
      <c r="G108" s="24">
        <v>3906.65210846121</v>
      </c>
      <c r="H108" s="24">
        <v>199.44736145831399</v>
      </c>
      <c r="I108" s="24">
        <v>248.865454445924</v>
      </c>
      <c r="J108" s="24">
        <v>307.25693848876801</v>
      </c>
      <c r="K108" s="24">
        <v>476.54197762896098</v>
      </c>
      <c r="L108" s="24">
        <v>76.914922540736796</v>
      </c>
      <c r="M108" s="24">
        <v>629.91949802018098</v>
      </c>
      <c r="N108" s="24">
        <v>617.390813459117</v>
      </c>
      <c r="O108" s="24">
        <v>80.756568983449796</v>
      </c>
      <c r="P108" s="24">
        <v>0</v>
      </c>
      <c r="Q108" s="24">
        <v>564.16411510318699</v>
      </c>
      <c r="R108" s="24">
        <v>214.81760578800399</v>
      </c>
      <c r="S108" s="24">
        <v>0</v>
      </c>
      <c r="T108" s="24">
        <v>0</v>
      </c>
      <c r="U108" s="24">
        <v>0</v>
      </c>
      <c r="V108" s="24">
        <v>2.1272147510172799</v>
      </c>
      <c r="W108" s="24">
        <v>0</v>
      </c>
      <c r="X108" s="24">
        <v>224.691476743973</v>
      </c>
      <c r="Y108" s="24">
        <v>119.36411327847</v>
      </c>
      <c r="Z108" s="24">
        <v>0</v>
      </c>
      <c r="AA108" s="24">
        <v>214.19730671678499</v>
      </c>
      <c r="AB108" s="24">
        <v>348.63146178128898</v>
      </c>
      <c r="AC108" s="12"/>
    </row>
    <row r="109" spans="1:29" ht="12.75" customHeight="1" x14ac:dyDescent="0.25">
      <c r="A109" s="1" t="s">
        <v>214</v>
      </c>
      <c r="B109" s="9" t="s">
        <v>494</v>
      </c>
      <c r="C109" s="10">
        <v>2788.6405</v>
      </c>
      <c r="D109" s="24">
        <v>7025.8555808825104</v>
      </c>
      <c r="E109" s="24">
        <v>6288.5846382852096</v>
      </c>
      <c r="F109" s="24">
        <f>Expenditures2001!E109/'Expenditures2001per pupil'!C109</f>
        <v>0</v>
      </c>
      <c r="G109" s="24">
        <v>3788.7140992178802</v>
      </c>
      <c r="H109" s="24">
        <v>233.90182779027899</v>
      </c>
      <c r="I109" s="24">
        <v>184.40759933021101</v>
      </c>
      <c r="J109" s="24">
        <v>208.64478945923599</v>
      </c>
      <c r="K109" s="24">
        <v>263.79028060447303</v>
      </c>
      <c r="L109" s="24">
        <v>37.3456456649754</v>
      </c>
      <c r="M109" s="24">
        <v>505.65054190384097</v>
      </c>
      <c r="N109" s="24">
        <v>464.77222861821002</v>
      </c>
      <c r="O109" s="24">
        <v>35.517719117971602</v>
      </c>
      <c r="P109" s="24">
        <v>0</v>
      </c>
      <c r="Q109" s="24">
        <v>478.05944868117598</v>
      </c>
      <c r="R109" s="24">
        <v>87.780457896957302</v>
      </c>
      <c r="S109" s="24">
        <v>0</v>
      </c>
      <c r="T109" s="24">
        <v>0</v>
      </c>
      <c r="U109" s="24">
        <v>0.71719535020738601</v>
      </c>
      <c r="V109" s="24">
        <v>0</v>
      </c>
      <c r="W109" s="24">
        <v>0</v>
      </c>
      <c r="X109" s="24">
        <v>7.2780984139045504E-2</v>
      </c>
      <c r="Y109" s="24">
        <v>10.2773591647973</v>
      </c>
      <c r="Z109" s="24">
        <v>0</v>
      </c>
      <c r="AA109" s="24">
        <v>301.60302484310898</v>
      </c>
      <c r="AB109" s="24">
        <v>424.60058225504503</v>
      </c>
      <c r="AC109" s="12"/>
    </row>
    <row r="110" spans="1:29" ht="12.75" customHeight="1" x14ac:dyDescent="0.25">
      <c r="A110" s="1" t="s">
        <v>216</v>
      </c>
      <c r="B110" s="9" t="s">
        <v>495</v>
      </c>
      <c r="C110" s="10">
        <v>4355.1280999999999</v>
      </c>
      <c r="D110" s="24">
        <v>6158.7317672699401</v>
      </c>
      <c r="E110" s="24">
        <v>5534.1051368844901</v>
      </c>
      <c r="F110" s="24">
        <f>Expenditures2001!E110/'Expenditures2001per pupil'!C110</f>
        <v>0</v>
      </c>
      <c r="G110" s="24">
        <v>3388.56930982121</v>
      </c>
      <c r="H110" s="24">
        <v>179.41362275888</v>
      </c>
      <c r="I110" s="24">
        <v>155.365198098306</v>
      </c>
      <c r="J110" s="24">
        <v>208.554191551793</v>
      </c>
      <c r="K110" s="24">
        <v>244.27574702108001</v>
      </c>
      <c r="L110" s="24">
        <v>15.3716029615753</v>
      </c>
      <c r="M110" s="24">
        <v>567.43237701779594</v>
      </c>
      <c r="N110" s="24">
        <v>302.93532812502099</v>
      </c>
      <c r="O110" s="24">
        <v>58.984356855083</v>
      </c>
      <c r="P110" s="24">
        <v>0</v>
      </c>
      <c r="Q110" s="24">
        <v>375.09836507449597</v>
      </c>
      <c r="R110" s="24">
        <v>38.105037599238401</v>
      </c>
      <c r="S110" s="24">
        <v>0</v>
      </c>
      <c r="T110" s="24">
        <v>1.79166716129429</v>
      </c>
      <c r="U110" s="24">
        <v>2.4258758312987299</v>
      </c>
      <c r="V110" s="24">
        <v>0</v>
      </c>
      <c r="W110" s="24">
        <v>0</v>
      </c>
      <c r="X110" s="24">
        <v>0</v>
      </c>
      <c r="Y110" s="24">
        <v>290.05234082551999</v>
      </c>
      <c r="Z110" s="24">
        <v>0</v>
      </c>
      <c r="AA110" s="24">
        <v>294.440466630591</v>
      </c>
      <c r="AB110" s="24">
        <v>35.916279936748502</v>
      </c>
      <c r="AC110" s="12"/>
    </row>
    <row r="111" spans="1:29" ht="12.75" customHeight="1" x14ac:dyDescent="0.25">
      <c r="A111" s="1" t="s">
        <v>218</v>
      </c>
      <c r="B111" s="9" t="s">
        <v>496</v>
      </c>
      <c r="C111" s="10">
        <v>2278.2849000000001</v>
      </c>
      <c r="D111" s="24">
        <v>8465.8660775919598</v>
      </c>
      <c r="E111" s="24">
        <v>7470.1393666788499</v>
      </c>
      <c r="F111" s="24">
        <f>Expenditures2001!E111/'Expenditures2001per pupil'!C111</f>
        <v>0</v>
      </c>
      <c r="G111" s="24">
        <v>3963.2167469485398</v>
      </c>
      <c r="H111" s="24">
        <v>355.46952885479698</v>
      </c>
      <c r="I111" s="24">
        <v>575.05656996629295</v>
      </c>
      <c r="J111" s="24">
        <v>215.76226485107199</v>
      </c>
      <c r="K111" s="24">
        <v>318.65004240690001</v>
      </c>
      <c r="L111" s="24">
        <v>93.974300580230306</v>
      </c>
      <c r="M111" s="24">
        <v>672.33183611057495</v>
      </c>
      <c r="N111" s="24">
        <v>453.75943105271801</v>
      </c>
      <c r="O111" s="24">
        <v>71.003455274623406</v>
      </c>
      <c r="P111" s="24">
        <v>0</v>
      </c>
      <c r="Q111" s="24">
        <v>511.42395755684402</v>
      </c>
      <c r="R111" s="24">
        <v>239.49123307624899</v>
      </c>
      <c r="S111" s="24">
        <v>0</v>
      </c>
      <c r="T111" s="24">
        <v>0</v>
      </c>
      <c r="U111" s="24">
        <v>0</v>
      </c>
      <c r="V111" s="24">
        <v>5.8380275443163399</v>
      </c>
      <c r="W111" s="24">
        <v>0</v>
      </c>
      <c r="X111" s="24">
        <v>0</v>
      </c>
      <c r="Y111" s="24">
        <v>0</v>
      </c>
      <c r="Z111" s="24">
        <v>0</v>
      </c>
      <c r="AA111" s="24">
        <v>398.04096932740902</v>
      </c>
      <c r="AB111" s="24">
        <v>591.84771404138201</v>
      </c>
      <c r="AC111" s="12"/>
    </row>
    <row r="112" spans="1:29" ht="12.75" customHeight="1" x14ac:dyDescent="0.25">
      <c r="A112" s="1" t="s">
        <v>220</v>
      </c>
      <c r="B112" s="9" t="s">
        <v>497</v>
      </c>
      <c r="C112" s="10">
        <v>2397.7222999999999</v>
      </c>
      <c r="D112" s="24">
        <v>6477.5508406457202</v>
      </c>
      <c r="E112" s="24">
        <v>6227.9972872588196</v>
      </c>
      <c r="F112" s="24">
        <f>Expenditures2001!E112/'Expenditures2001per pupil'!C112</f>
        <v>0</v>
      </c>
      <c r="G112" s="24">
        <v>3998.93755836528</v>
      </c>
      <c r="H112" s="24">
        <v>174.12727487249001</v>
      </c>
      <c r="I112" s="24">
        <v>236.76756478429499</v>
      </c>
      <c r="J112" s="24">
        <v>228.850063245439</v>
      </c>
      <c r="K112" s="24">
        <v>248.166019893129</v>
      </c>
      <c r="L112" s="24">
        <v>36.600931642500797</v>
      </c>
      <c r="M112" s="24">
        <v>459.87171241640402</v>
      </c>
      <c r="N112" s="24">
        <v>353.91714461678902</v>
      </c>
      <c r="O112" s="24">
        <v>64.005606487456802</v>
      </c>
      <c r="P112" s="24">
        <v>0</v>
      </c>
      <c r="Q112" s="24">
        <v>333.99557154721299</v>
      </c>
      <c r="R112" s="24">
        <v>92.757839387822301</v>
      </c>
      <c r="S112" s="24">
        <v>0</v>
      </c>
      <c r="T112" s="24">
        <v>0</v>
      </c>
      <c r="U112" s="24">
        <v>0</v>
      </c>
      <c r="V112" s="24">
        <v>1.0426561908357701</v>
      </c>
      <c r="W112" s="24">
        <v>0</v>
      </c>
      <c r="X112" s="24">
        <v>0</v>
      </c>
      <c r="Y112" s="24">
        <v>0</v>
      </c>
      <c r="Z112" s="24">
        <v>0</v>
      </c>
      <c r="AA112" s="24">
        <v>226.02872734678201</v>
      </c>
      <c r="AB112" s="24">
        <v>22.482169849277302</v>
      </c>
      <c r="AC112" s="12"/>
    </row>
    <row r="113" spans="1:29" ht="12.75" customHeight="1" x14ac:dyDescent="0.25">
      <c r="A113" s="1" t="s">
        <v>222</v>
      </c>
      <c r="B113" s="9" t="s">
        <v>498</v>
      </c>
      <c r="C113" s="10">
        <v>1284.7034000000001</v>
      </c>
      <c r="D113" s="24">
        <v>7552.10323254379</v>
      </c>
      <c r="E113" s="24">
        <v>7071.67637292779</v>
      </c>
      <c r="F113" s="24">
        <f>Expenditures2001!E113/'Expenditures2001per pupil'!C113</f>
        <v>0</v>
      </c>
      <c r="G113" s="24">
        <v>4030.3562830144201</v>
      </c>
      <c r="H113" s="24">
        <v>174.17981457821301</v>
      </c>
      <c r="I113" s="24">
        <v>197.56281488785601</v>
      </c>
      <c r="J113" s="24">
        <v>434.26717793383199</v>
      </c>
      <c r="K113" s="24">
        <v>388.15869094765299</v>
      </c>
      <c r="L113" s="24">
        <v>54.604370160458799</v>
      </c>
      <c r="M113" s="24">
        <v>902.630420375629</v>
      </c>
      <c r="N113" s="24">
        <v>226.40649974149599</v>
      </c>
      <c r="O113" s="24">
        <v>0</v>
      </c>
      <c r="P113" s="24">
        <v>0</v>
      </c>
      <c r="Q113" s="24">
        <v>535.20010143975605</v>
      </c>
      <c r="R113" s="24">
        <v>128.31019984846299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451.82103511207299</v>
      </c>
      <c r="AB113" s="24">
        <v>28.605824503928201</v>
      </c>
      <c r="AC113" s="12"/>
    </row>
    <row r="114" spans="1:29" ht="12.75" customHeight="1" x14ac:dyDescent="0.25">
      <c r="A114" s="1" t="s">
        <v>224</v>
      </c>
      <c r="B114" s="9" t="s">
        <v>499</v>
      </c>
      <c r="C114" s="10">
        <v>5972.2372999999998</v>
      </c>
      <c r="D114" s="24">
        <v>6894.0980710863496</v>
      </c>
      <c r="E114" s="24">
        <v>6380.9806770404102</v>
      </c>
      <c r="F114" s="24">
        <f>Expenditures2001!E114/'Expenditures2001per pupil'!C114</f>
        <v>17.691450405026604</v>
      </c>
      <c r="G114" s="24">
        <v>3824.7806881350798</v>
      </c>
      <c r="H114" s="24">
        <v>207.36404931532101</v>
      </c>
      <c r="I114" s="24">
        <v>254.900192931047</v>
      </c>
      <c r="J114" s="24">
        <v>297.46133161855403</v>
      </c>
      <c r="K114" s="24">
        <v>300.73259982485899</v>
      </c>
      <c r="L114" s="24">
        <v>39.763466866930997</v>
      </c>
      <c r="M114" s="24">
        <v>573.52477939883602</v>
      </c>
      <c r="N114" s="24">
        <v>360.65521542487897</v>
      </c>
      <c r="O114" s="24">
        <v>69.636501215381998</v>
      </c>
      <c r="P114" s="24">
        <v>0</v>
      </c>
      <c r="Q114" s="24">
        <v>440.86487822578601</v>
      </c>
      <c r="R114" s="24">
        <v>11.296974083732399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224.72748026941201</v>
      </c>
      <c r="AB114" s="24">
        <v>288.38991377653298</v>
      </c>
      <c r="AC114" s="12"/>
    </row>
    <row r="115" spans="1:29" ht="12.75" customHeight="1" x14ac:dyDescent="0.25">
      <c r="A115" s="1" t="s">
        <v>226</v>
      </c>
      <c r="B115" s="9" t="s">
        <v>500</v>
      </c>
      <c r="C115" s="10">
        <v>2934.8279000000002</v>
      </c>
      <c r="D115" s="24">
        <v>7297.0008939876798</v>
      </c>
      <c r="E115" s="24">
        <v>6977.2390878524702</v>
      </c>
      <c r="F115" s="24">
        <f>Expenditures2001!E115/'Expenditures2001per pupil'!C115</f>
        <v>0.48721425879861641</v>
      </c>
      <c r="G115" s="24">
        <v>3851.41962838774</v>
      </c>
      <c r="H115" s="24">
        <v>275.52405713466101</v>
      </c>
      <c r="I115" s="24">
        <v>352.143776471526</v>
      </c>
      <c r="J115" s="24">
        <v>304.88483498470202</v>
      </c>
      <c r="K115" s="24">
        <v>311.19004286418198</v>
      </c>
      <c r="L115" s="24">
        <v>72.435954421722599</v>
      </c>
      <c r="M115" s="24">
        <v>585.96308151493304</v>
      </c>
      <c r="N115" s="24">
        <v>450.19168244924998</v>
      </c>
      <c r="O115" s="24">
        <v>104.605810105594</v>
      </c>
      <c r="P115" s="24">
        <v>0</v>
      </c>
      <c r="Q115" s="24">
        <v>494.85628101054903</v>
      </c>
      <c r="R115" s="24">
        <v>174.02393850760299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3.2500338435517802</v>
      </c>
      <c r="Z115" s="24">
        <v>0</v>
      </c>
      <c r="AA115" s="24">
        <v>251.97362680108</v>
      </c>
      <c r="AB115" s="24">
        <v>64.538145490575403</v>
      </c>
      <c r="AC115" s="12"/>
    </row>
    <row r="116" spans="1:29" ht="12.75" customHeight="1" x14ac:dyDescent="0.25">
      <c r="A116" s="1" t="s">
        <v>228</v>
      </c>
      <c r="B116" s="9" t="s">
        <v>501</v>
      </c>
      <c r="C116" s="10">
        <v>1464.5399</v>
      </c>
      <c r="D116" s="24">
        <v>6781.9784220286501</v>
      </c>
      <c r="E116" s="24">
        <v>6209.4699502553603</v>
      </c>
      <c r="F116" s="24">
        <f>Expenditures2001!E116/'Expenditures2001per pupil'!C116</f>
        <v>8.8059601517172741</v>
      </c>
      <c r="G116" s="24">
        <v>3160.9442187269801</v>
      </c>
      <c r="H116" s="24">
        <v>216.975986792848</v>
      </c>
      <c r="I116" s="24">
        <v>270.71446807287299</v>
      </c>
      <c r="J116" s="24">
        <v>481.44561305567697</v>
      </c>
      <c r="K116" s="24">
        <v>371.65957035380097</v>
      </c>
      <c r="L116" s="24">
        <v>45.116613074181103</v>
      </c>
      <c r="M116" s="24">
        <v>605.97645717948603</v>
      </c>
      <c r="N116" s="24">
        <v>420.95005400672198</v>
      </c>
      <c r="O116" s="24">
        <v>27.327346970881401</v>
      </c>
      <c r="P116" s="24">
        <v>0</v>
      </c>
      <c r="Q116" s="24">
        <v>461.293202049326</v>
      </c>
      <c r="R116" s="24">
        <v>147.06641997257901</v>
      </c>
      <c r="S116" s="24">
        <v>0</v>
      </c>
      <c r="T116" s="24">
        <v>0</v>
      </c>
      <c r="U116" s="24">
        <v>125.16355477921699</v>
      </c>
      <c r="V116" s="24">
        <v>0</v>
      </c>
      <c r="W116" s="24">
        <v>103.540456630782</v>
      </c>
      <c r="X116" s="24">
        <v>0</v>
      </c>
      <c r="Y116" s="24">
        <v>0</v>
      </c>
      <c r="Z116" s="24">
        <v>0</v>
      </c>
      <c r="AA116" s="24">
        <v>301.34006591421598</v>
      </c>
      <c r="AB116" s="24">
        <v>42.464394449068898</v>
      </c>
      <c r="AC116" s="12"/>
    </row>
    <row r="117" spans="1:29" ht="12.75" customHeight="1" x14ac:dyDescent="0.25">
      <c r="A117" s="1" t="s">
        <v>230</v>
      </c>
      <c r="B117" s="9" t="s">
        <v>502</v>
      </c>
      <c r="C117" s="10">
        <v>4147.7047000000002</v>
      </c>
      <c r="D117" s="24">
        <v>5783.0010583925996</v>
      </c>
      <c r="E117" s="24">
        <v>5429.9498660066101</v>
      </c>
      <c r="F117" s="24">
        <f>Expenditures2001!E117/'Expenditures2001per pupil'!C117</f>
        <v>1.275404201268234E-3</v>
      </c>
      <c r="G117" s="24">
        <v>3320.5395769857901</v>
      </c>
      <c r="H117" s="24">
        <v>171.98023041514901</v>
      </c>
      <c r="I117" s="24">
        <v>179.029138694468</v>
      </c>
      <c r="J117" s="24">
        <v>288.07912241196902</v>
      </c>
      <c r="K117" s="24">
        <v>294.47554209922401</v>
      </c>
      <c r="L117" s="24">
        <v>0</v>
      </c>
      <c r="M117" s="24">
        <v>435.113336298989</v>
      </c>
      <c r="N117" s="24">
        <v>303.430608259069</v>
      </c>
      <c r="O117" s="24">
        <v>0</v>
      </c>
      <c r="P117" s="24">
        <v>0</v>
      </c>
      <c r="Q117" s="24">
        <v>370.38638985075198</v>
      </c>
      <c r="R117" s="24">
        <v>66.915920991193005</v>
      </c>
      <c r="S117" s="24">
        <v>0</v>
      </c>
      <c r="T117" s="24">
        <v>0</v>
      </c>
      <c r="U117" s="24">
        <v>59.248928690607997</v>
      </c>
      <c r="V117" s="24">
        <v>0</v>
      </c>
      <c r="W117" s="24">
        <v>9.9872924897474</v>
      </c>
      <c r="X117" s="24">
        <v>0</v>
      </c>
      <c r="Y117" s="24">
        <v>38.636405335220701</v>
      </c>
      <c r="Z117" s="24">
        <v>0</v>
      </c>
      <c r="AA117" s="24">
        <v>245.17856587041899</v>
      </c>
      <c r="AB117" s="24">
        <v>0</v>
      </c>
      <c r="AC117" s="12"/>
    </row>
    <row r="118" spans="1:29" ht="12.75" customHeight="1" x14ac:dyDescent="0.25">
      <c r="A118" s="1" t="s">
        <v>232</v>
      </c>
      <c r="B118" s="9" t="s">
        <v>503</v>
      </c>
      <c r="C118" s="10">
        <v>1015.2076</v>
      </c>
      <c r="D118" s="24">
        <v>7364.3915687786402</v>
      </c>
      <c r="E118" s="24">
        <v>6945.0368279354798</v>
      </c>
      <c r="F118" s="24">
        <f>Expenditures2001!E118/'Expenditures2001per pupil'!C118</f>
        <v>11.316897154828235</v>
      </c>
      <c r="G118" s="24">
        <v>4215.2202170275305</v>
      </c>
      <c r="H118" s="24">
        <v>368.09846577192599</v>
      </c>
      <c r="I118" s="24">
        <v>132.68939279020299</v>
      </c>
      <c r="J118" s="24">
        <v>357.700582619751</v>
      </c>
      <c r="K118" s="24">
        <v>292.41613242454002</v>
      </c>
      <c r="L118" s="24">
        <v>60.584514930739203</v>
      </c>
      <c r="M118" s="24">
        <v>491.67192010776898</v>
      </c>
      <c r="N118" s="24">
        <v>405.22690137465401</v>
      </c>
      <c r="O118" s="24">
        <v>0</v>
      </c>
      <c r="P118" s="24">
        <v>0</v>
      </c>
      <c r="Q118" s="24">
        <v>496.44093483933699</v>
      </c>
      <c r="R118" s="24">
        <v>124.987766049032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79.865576262431404</v>
      </c>
      <c r="Z118" s="24">
        <v>0</v>
      </c>
      <c r="AA118" s="24">
        <v>264.46411551686498</v>
      </c>
      <c r="AB118" s="24">
        <v>75.0250490638564</v>
      </c>
      <c r="AC118" s="12"/>
    </row>
    <row r="119" spans="1:29" ht="12.75" customHeight="1" x14ac:dyDescent="0.25">
      <c r="A119" s="1" t="s">
        <v>234</v>
      </c>
      <c r="B119" s="9" t="s">
        <v>504</v>
      </c>
      <c r="C119" s="10">
        <v>2007.7093</v>
      </c>
      <c r="D119" s="24">
        <v>5930.8534656884804</v>
      </c>
      <c r="E119" s="24">
        <v>5464.3263394755404</v>
      </c>
      <c r="F119" s="24">
        <f>Expenditures2001!E119/'Expenditures2001per pupil'!C119</f>
        <v>0</v>
      </c>
      <c r="G119" s="24">
        <v>3125.8090152792502</v>
      </c>
      <c r="H119" s="24">
        <v>156.95390761999201</v>
      </c>
      <c r="I119" s="24">
        <v>127.140482937445</v>
      </c>
      <c r="J119" s="24">
        <v>287.28120151657401</v>
      </c>
      <c r="K119" s="24">
        <v>238.56523949956301</v>
      </c>
      <c r="L119" s="24">
        <v>69.718708779204206</v>
      </c>
      <c r="M119" s="24">
        <v>592.55450975895701</v>
      </c>
      <c r="N119" s="24">
        <v>434.07627289468599</v>
      </c>
      <c r="O119" s="24">
        <v>55.004193087116697</v>
      </c>
      <c r="P119" s="24">
        <v>0</v>
      </c>
      <c r="Q119" s="24">
        <v>313.34341082147603</v>
      </c>
      <c r="R119" s="24">
        <v>63.879397281269704</v>
      </c>
      <c r="S119" s="24">
        <v>0</v>
      </c>
      <c r="T119" s="24">
        <v>0</v>
      </c>
      <c r="U119" s="24">
        <v>128.53352325458599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247.35348887411101</v>
      </c>
      <c r="AB119" s="24">
        <v>90.640114084245099</v>
      </c>
      <c r="AC119" s="12"/>
    </row>
    <row r="120" spans="1:29" ht="12.75" customHeight="1" x14ac:dyDescent="0.25">
      <c r="A120" s="1" t="s">
        <v>236</v>
      </c>
      <c r="B120" s="9" t="s">
        <v>505</v>
      </c>
      <c r="C120" s="10">
        <v>1420.5311999999999</v>
      </c>
      <c r="D120" s="24">
        <v>8218.53679806539</v>
      </c>
      <c r="E120" s="24">
        <v>7483.9389659304898</v>
      </c>
      <c r="F120" s="24">
        <f>Expenditures2001!E120/'Expenditures2001per pupil'!C120</f>
        <v>0</v>
      </c>
      <c r="G120" s="24">
        <v>3798.7833635755401</v>
      </c>
      <c r="H120" s="24">
        <v>431.41448072383002</v>
      </c>
      <c r="I120" s="24">
        <v>274.71454340460798</v>
      </c>
      <c r="J120" s="24">
        <v>302.90083737689099</v>
      </c>
      <c r="K120" s="24">
        <v>396.42409825282198</v>
      </c>
      <c r="L120" s="24">
        <v>0</v>
      </c>
      <c r="M120" s="24">
        <v>1013.68305743654</v>
      </c>
      <c r="N120" s="24">
        <v>574.99191147649503</v>
      </c>
      <c r="O120" s="24">
        <v>68.096885165211404</v>
      </c>
      <c r="P120" s="24">
        <v>0</v>
      </c>
      <c r="Q120" s="24">
        <v>500.66860903864603</v>
      </c>
      <c r="R120" s="24">
        <v>122.261179479901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401.476834862901</v>
      </c>
      <c r="AB120" s="24">
        <v>333.12099727200598</v>
      </c>
      <c r="AC120" s="12"/>
    </row>
    <row r="121" spans="1:29" ht="12.75" customHeight="1" x14ac:dyDescent="0.25">
      <c r="A121" s="1" t="s">
        <v>238</v>
      </c>
      <c r="B121" s="9" t="s">
        <v>506</v>
      </c>
      <c r="C121" s="10">
        <v>1456.5700999999999</v>
      </c>
      <c r="D121" s="24">
        <v>7471.0606650514101</v>
      </c>
      <c r="E121" s="24">
        <v>6969.7624371116699</v>
      </c>
      <c r="F121" s="24">
        <f>Expenditures2001!E121/'Expenditures2001per pupil'!C121</f>
        <v>0</v>
      </c>
      <c r="G121" s="24">
        <v>4147.1325616254198</v>
      </c>
      <c r="H121" s="24">
        <v>214.577382853046</v>
      </c>
      <c r="I121" s="24">
        <v>229.723663831902</v>
      </c>
      <c r="J121" s="24">
        <v>486.96067563105902</v>
      </c>
      <c r="K121" s="24">
        <v>350.34698982218498</v>
      </c>
      <c r="L121" s="24">
        <v>0</v>
      </c>
      <c r="M121" s="24">
        <v>610.536114945652</v>
      </c>
      <c r="N121" s="24">
        <v>264.05530362047102</v>
      </c>
      <c r="O121" s="24">
        <v>0</v>
      </c>
      <c r="P121" s="24">
        <v>0</v>
      </c>
      <c r="Q121" s="24">
        <v>515.40887046905596</v>
      </c>
      <c r="R121" s="24">
        <v>151.02087431288001</v>
      </c>
      <c r="S121" s="24">
        <v>0</v>
      </c>
      <c r="T121" s="24">
        <v>0</v>
      </c>
      <c r="U121" s="24">
        <v>0</v>
      </c>
      <c r="V121" s="24">
        <v>45.4241165598552</v>
      </c>
      <c r="W121" s="24">
        <v>0</v>
      </c>
      <c r="X121" s="24">
        <v>0</v>
      </c>
      <c r="Y121" s="24">
        <v>0</v>
      </c>
      <c r="Z121" s="24">
        <v>0</v>
      </c>
      <c r="AA121" s="24">
        <v>357.668525531314</v>
      </c>
      <c r="AB121" s="24">
        <v>98.205585848563004</v>
      </c>
      <c r="AC121" s="12"/>
    </row>
    <row r="122" spans="1:29" ht="12.75" customHeight="1" x14ac:dyDescent="0.25">
      <c r="A122" s="1" t="s">
        <v>240</v>
      </c>
      <c r="B122" s="9" t="s">
        <v>507</v>
      </c>
      <c r="C122" s="10">
        <v>1802.3025</v>
      </c>
      <c r="D122" s="24">
        <v>6557.4757400602803</v>
      </c>
      <c r="E122" s="24">
        <v>6248.8604493418798</v>
      </c>
      <c r="F122" s="24">
        <f>Expenditures2001!E122/'Expenditures2001per pupil'!C122</f>
        <v>-1.7933393534104292</v>
      </c>
      <c r="G122" s="24">
        <v>3546.0653691597199</v>
      </c>
      <c r="H122" s="24">
        <v>186.20523469284399</v>
      </c>
      <c r="I122" s="24">
        <v>216.15661077982099</v>
      </c>
      <c r="J122" s="24">
        <v>160.082805189472</v>
      </c>
      <c r="K122" s="24">
        <v>413.64330349649902</v>
      </c>
      <c r="L122" s="24">
        <v>106.573835413311</v>
      </c>
      <c r="M122" s="24">
        <v>640.15454675338901</v>
      </c>
      <c r="N122" s="24">
        <v>333.22299114604698</v>
      </c>
      <c r="O122" s="24">
        <v>50.365807071787302</v>
      </c>
      <c r="P122" s="24">
        <v>0</v>
      </c>
      <c r="Q122" s="24">
        <v>478.89302156546898</v>
      </c>
      <c r="R122" s="24">
        <v>117.496924073511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238.70471799267801</v>
      </c>
      <c r="AB122" s="24">
        <v>69.910572725721593</v>
      </c>
      <c r="AC122" s="12"/>
    </row>
    <row r="123" spans="1:29" ht="12.75" customHeight="1" x14ac:dyDescent="0.25">
      <c r="A123" s="1" t="s">
        <v>242</v>
      </c>
      <c r="B123" s="9" t="s">
        <v>508</v>
      </c>
      <c r="C123" s="10">
        <v>3577.8171000000002</v>
      </c>
      <c r="D123" s="24">
        <v>6730.3933898689202</v>
      </c>
      <c r="E123" s="24">
        <v>6233.4766525656096</v>
      </c>
      <c r="F123" s="24">
        <f>Expenditures2001!E123/'Expenditures2001per pupil'!C123</f>
        <v>-17.886263666189084</v>
      </c>
      <c r="G123" s="24">
        <v>3719.37052064511</v>
      </c>
      <c r="H123" s="24">
        <v>222.88859874921999</v>
      </c>
      <c r="I123" s="24">
        <v>166.472388988246</v>
      </c>
      <c r="J123" s="24">
        <v>213.08538661744299</v>
      </c>
      <c r="K123" s="24">
        <v>356.91014781051803</v>
      </c>
      <c r="L123" s="24">
        <v>36.604165707632099</v>
      </c>
      <c r="M123" s="24">
        <v>532.31193959020402</v>
      </c>
      <c r="N123" s="24">
        <v>403.14261732384199</v>
      </c>
      <c r="O123" s="24">
        <v>91.025639628140794</v>
      </c>
      <c r="P123" s="24">
        <v>0</v>
      </c>
      <c r="Q123" s="24">
        <v>393.21243112175802</v>
      </c>
      <c r="R123" s="24">
        <v>98.452816383487004</v>
      </c>
      <c r="S123" s="24">
        <v>0</v>
      </c>
      <c r="T123" s="24">
        <v>0</v>
      </c>
      <c r="U123" s="24">
        <v>26.574211968521201</v>
      </c>
      <c r="V123" s="24">
        <v>0</v>
      </c>
      <c r="W123" s="24">
        <v>0</v>
      </c>
      <c r="X123" s="24">
        <v>0</v>
      </c>
      <c r="Y123" s="24">
        <v>6.7672995357979504</v>
      </c>
      <c r="Z123" s="24">
        <v>0</v>
      </c>
      <c r="AA123" s="24">
        <v>342.23772087175701</v>
      </c>
      <c r="AB123" s="24">
        <v>121.337504927236</v>
      </c>
      <c r="AC123" s="12"/>
    </row>
    <row r="124" spans="1:29" ht="12.75" customHeight="1" x14ac:dyDescent="0.25">
      <c r="A124" s="1" t="s">
        <v>244</v>
      </c>
      <c r="B124" s="9" t="s">
        <v>509</v>
      </c>
      <c r="C124" s="10">
        <v>775.10709999999995</v>
      </c>
      <c r="D124" s="24">
        <v>6585.4130996864797</v>
      </c>
      <c r="E124" s="24">
        <v>6278.74146682439</v>
      </c>
      <c r="F124" s="24">
        <f>Expenditures2001!E124/'Expenditures2001per pupil'!C124</f>
        <v>-51.203285326634216</v>
      </c>
      <c r="G124" s="24">
        <v>3736.3280248626202</v>
      </c>
      <c r="H124" s="24">
        <v>299.606106046506</v>
      </c>
      <c r="I124" s="24">
        <v>170.933900618379</v>
      </c>
      <c r="J124" s="24">
        <v>248.90139698113899</v>
      </c>
      <c r="K124" s="24">
        <v>238.846115588413</v>
      </c>
      <c r="L124" s="24">
        <v>84.646418540095894</v>
      </c>
      <c r="M124" s="24">
        <v>595.08654997483495</v>
      </c>
      <c r="N124" s="24">
        <v>347.27145448674099</v>
      </c>
      <c r="O124" s="24">
        <v>28.237813845338199</v>
      </c>
      <c r="P124" s="24">
        <v>0</v>
      </c>
      <c r="Q124" s="24">
        <v>401.268353753952</v>
      </c>
      <c r="R124" s="24">
        <v>127.61533212636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269.53869987773299</v>
      </c>
      <c r="AB124" s="24">
        <v>37.1329329843579</v>
      </c>
      <c r="AC124" s="12"/>
    </row>
    <row r="125" spans="1:29" ht="12.75" customHeight="1" x14ac:dyDescent="0.25">
      <c r="A125" s="1" t="s">
        <v>246</v>
      </c>
      <c r="B125" s="9" t="s">
        <v>510</v>
      </c>
      <c r="C125" s="10">
        <v>2017.0757000000001</v>
      </c>
      <c r="D125" s="24">
        <v>7500.7190111903001</v>
      </c>
      <c r="E125" s="24">
        <v>7124.7726994083496</v>
      </c>
      <c r="F125" s="24">
        <f>Expenditures2001!E125/'Expenditures2001per pupil'!C125</f>
        <v>3.1927408574700493E-3</v>
      </c>
      <c r="G125" s="24">
        <v>4092.00653698817</v>
      </c>
      <c r="H125" s="24">
        <v>220.84604459812701</v>
      </c>
      <c r="I125" s="24">
        <v>275.205595903019</v>
      </c>
      <c r="J125" s="24">
        <v>271.76007821620101</v>
      </c>
      <c r="K125" s="24">
        <v>287.04213728815398</v>
      </c>
      <c r="L125" s="24">
        <v>65.168149118052398</v>
      </c>
      <c r="M125" s="24">
        <v>682.23400837162399</v>
      </c>
      <c r="N125" s="24">
        <v>532.73478035554103</v>
      </c>
      <c r="O125" s="24">
        <v>37.522493578203303</v>
      </c>
      <c r="P125" s="24">
        <v>0</v>
      </c>
      <c r="Q125" s="24">
        <v>497.75328709775198</v>
      </c>
      <c r="R125" s="24">
        <v>162.49958789350299</v>
      </c>
      <c r="S125" s="24">
        <v>0</v>
      </c>
      <c r="T125" s="24">
        <v>0</v>
      </c>
      <c r="U125" s="24">
        <v>23.825417162082701</v>
      </c>
      <c r="V125" s="24">
        <v>0</v>
      </c>
      <c r="W125" s="24">
        <v>0</v>
      </c>
      <c r="X125" s="24">
        <v>0</v>
      </c>
      <c r="Y125" s="24">
        <v>26.1517205328486</v>
      </c>
      <c r="Z125" s="24">
        <v>0</v>
      </c>
      <c r="AA125" s="24">
        <v>252.32196292880801</v>
      </c>
      <c r="AB125" s="24">
        <v>73.647211158212798</v>
      </c>
      <c r="AC125" s="12"/>
    </row>
    <row r="126" spans="1:29" ht="12.75" customHeight="1" x14ac:dyDescent="0.25">
      <c r="A126" s="1" t="s">
        <v>248</v>
      </c>
      <c r="B126" s="9" t="s">
        <v>511</v>
      </c>
      <c r="C126" s="10">
        <v>4583.3980000000001</v>
      </c>
      <c r="D126" s="24">
        <v>7562.2525122191</v>
      </c>
      <c r="E126" s="24">
        <v>6814.0636423020596</v>
      </c>
      <c r="F126" s="24">
        <f>Expenditures2001!E126/'Expenditures2001per pupil'!C126</f>
        <v>-10.462460384195307</v>
      </c>
      <c r="G126" s="24">
        <v>4168.2992530868996</v>
      </c>
      <c r="H126" s="24">
        <v>202.49116267014099</v>
      </c>
      <c r="I126" s="24">
        <v>216.42965764701199</v>
      </c>
      <c r="J126" s="24">
        <v>135.02196623552999</v>
      </c>
      <c r="K126" s="24">
        <v>289.97882793508199</v>
      </c>
      <c r="L126" s="24">
        <v>35.877911977096403</v>
      </c>
      <c r="M126" s="24">
        <v>759.72200974037105</v>
      </c>
      <c r="N126" s="24">
        <v>431.90393895533401</v>
      </c>
      <c r="O126" s="24">
        <v>46.440560038643802</v>
      </c>
      <c r="P126" s="24">
        <v>0</v>
      </c>
      <c r="Q126" s="24">
        <v>449.87540248522998</v>
      </c>
      <c r="R126" s="24">
        <v>78.022951530720206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9.8376793811054508</v>
      </c>
      <c r="Y126" s="24">
        <v>14.7519438634829</v>
      </c>
      <c r="Z126" s="24">
        <v>0</v>
      </c>
      <c r="AA126" s="24">
        <v>386.86315916706297</v>
      </c>
      <c r="AB126" s="24">
        <v>336.73608750538301</v>
      </c>
      <c r="AC126" s="12"/>
    </row>
    <row r="127" spans="1:29" ht="12.75" customHeight="1" x14ac:dyDescent="0.25">
      <c r="A127" s="1" t="s">
        <v>250</v>
      </c>
      <c r="B127" s="9" t="s">
        <v>512</v>
      </c>
      <c r="C127" s="10">
        <v>1354.7097000000001</v>
      </c>
      <c r="D127" s="24">
        <v>5978.6060585526102</v>
      </c>
      <c r="E127" s="24">
        <v>5725.3176898342099</v>
      </c>
      <c r="F127" s="24">
        <f>Expenditures2001!E127/'Expenditures2001per pupil'!C127</f>
        <v>-24.600288903224062</v>
      </c>
      <c r="G127" s="24">
        <v>3399.6068604218299</v>
      </c>
      <c r="H127" s="24">
        <v>102.510722407907</v>
      </c>
      <c r="I127" s="24">
        <v>215.40184587147999</v>
      </c>
      <c r="J127" s="24">
        <v>452.70986101302702</v>
      </c>
      <c r="K127" s="24">
        <v>268.90357395388799</v>
      </c>
      <c r="L127" s="24">
        <v>50.397358194157697</v>
      </c>
      <c r="M127" s="24">
        <v>644.87635985776103</v>
      </c>
      <c r="N127" s="24">
        <v>166.51808870933701</v>
      </c>
      <c r="O127" s="24">
        <v>11.4107620252516</v>
      </c>
      <c r="P127" s="24">
        <v>0</v>
      </c>
      <c r="Q127" s="24">
        <v>367.65537295554901</v>
      </c>
      <c r="R127" s="24">
        <v>45.326884424020797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49.004897506823703</v>
      </c>
      <c r="Y127" s="24">
        <v>40.769406168716401</v>
      </c>
      <c r="Z127" s="24">
        <v>0</v>
      </c>
      <c r="AA127" s="24">
        <v>90.939210075782199</v>
      </c>
      <c r="AB127" s="24">
        <v>72.574854967082601</v>
      </c>
      <c r="AC127" s="12"/>
    </row>
    <row r="128" spans="1:29" ht="12.75" customHeight="1" x14ac:dyDescent="0.25">
      <c r="A128" s="1" t="s">
        <v>252</v>
      </c>
      <c r="B128" s="9" t="s">
        <v>513</v>
      </c>
      <c r="C128" s="10">
        <v>4108.5078999999996</v>
      </c>
      <c r="D128" s="24">
        <v>6755.5960887893098</v>
      </c>
      <c r="E128" s="24">
        <v>6019.6120567274502</v>
      </c>
      <c r="F128" s="24">
        <f>Expenditures2001!E128/'Expenditures2001per pupil'!C128</f>
        <v>0</v>
      </c>
      <c r="G128" s="24">
        <v>3427.3705157047398</v>
      </c>
      <c r="H128" s="24">
        <v>162.16811217522499</v>
      </c>
      <c r="I128" s="24">
        <v>240.75416040942699</v>
      </c>
      <c r="J128" s="24">
        <v>227.673448066145</v>
      </c>
      <c r="K128" s="24">
        <v>365.38375160481002</v>
      </c>
      <c r="L128" s="24">
        <v>68.719483294653003</v>
      </c>
      <c r="M128" s="24">
        <v>581.72877068095602</v>
      </c>
      <c r="N128" s="24">
        <v>443.63259956248299</v>
      </c>
      <c r="O128" s="24">
        <v>67.636046166541306</v>
      </c>
      <c r="P128" s="24">
        <v>0</v>
      </c>
      <c r="Q128" s="24">
        <v>390.23818111679901</v>
      </c>
      <c r="R128" s="24">
        <v>44.306987945672397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243.613091263619</v>
      </c>
      <c r="AB128" s="24">
        <v>492.37094079823902</v>
      </c>
      <c r="AC128" s="12"/>
    </row>
    <row r="129" spans="1:29" ht="12.75" customHeight="1" x14ac:dyDescent="0.25">
      <c r="A129" s="1" t="s">
        <v>254</v>
      </c>
      <c r="B129" s="9" t="s">
        <v>514</v>
      </c>
      <c r="C129" s="10">
        <v>2336.6727000000001</v>
      </c>
      <c r="D129" s="24">
        <v>7892.9790766160704</v>
      </c>
      <c r="E129" s="24">
        <v>7389.9372299766201</v>
      </c>
      <c r="F129" s="24">
        <f>Expenditures2001!E129/'Expenditures2001per pupil'!C129</f>
        <v>60.585399915015913</v>
      </c>
      <c r="G129" s="24">
        <v>4712.3353304893699</v>
      </c>
      <c r="H129" s="24">
        <v>227.186704410934</v>
      </c>
      <c r="I129" s="24">
        <v>231.842713787001</v>
      </c>
      <c r="J129" s="24">
        <v>420.45205132922501</v>
      </c>
      <c r="K129" s="24">
        <v>328.99071829785998</v>
      </c>
      <c r="L129" s="24">
        <v>42.053403542567096</v>
      </c>
      <c r="M129" s="24">
        <v>689.84225304639301</v>
      </c>
      <c r="N129" s="24">
        <v>154.39391661485101</v>
      </c>
      <c r="O129" s="24">
        <v>1.1519670683874501</v>
      </c>
      <c r="P129" s="24">
        <v>0</v>
      </c>
      <c r="Q129" s="24">
        <v>428.42249579926101</v>
      </c>
      <c r="R129" s="24">
        <v>153.26567559076599</v>
      </c>
      <c r="S129" s="24">
        <v>0</v>
      </c>
      <c r="T129" s="24">
        <v>0</v>
      </c>
      <c r="U129" s="24">
        <v>14.4016404180183</v>
      </c>
      <c r="V129" s="24">
        <v>0</v>
      </c>
      <c r="W129" s="24">
        <v>0</v>
      </c>
      <c r="X129" s="24">
        <v>0</v>
      </c>
      <c r="Y129" s="24">
        <v>55.377319211201403</v>
      </c>
      <c r="Z129" s="24">
        <v>0</v>
      </c>
      <c r="AA129" s="24">
        <v>366.79294451465103</v>
      </c>
      <c r="AB129" s="24">
        <v>66.469942495583496</v>
      </c>
      <c r="AC129" s="12"/>
    </row>
    <row r="130" spans="1:29" ht="12.75" customHeight="1" x14ac:dyDescent="0.25">
      <c r="A130" s="1" t="s">
        <v>256</v>
      </c>
      <c r="B130" s="9" t="s">
        <v>515</v>
      </c>
      <c r="C130" s="10">
        <v>1049.6802</v>
      </c>
      <c r="D130" s="24">
        <v>6605.9331880319296</v>
      </c>
      <c r="E130" s="24">
        <v>6192.4289893245495</v>
      </c>
      <c r="F130" s="24">
        <f>Expenditures2001!E130/'Expenditures2001per pupil'!C130</f>
        <v>0</v>
      </c>
      <c r="G130" s="24">
        <v>3745.5707176338001</v>
      </c>
      <c r="H130" s="24">
        <v>174.61598303940499</v>
      </c>
      <c r="I130" s="24">
        <v>214.90714981572401</v>
      </c>
      <c r="J130" s="24">
        <v>277.58107659837702</v>
      </c>
      <c r="K130" s="24">
        <v>270.35939136510302</v>
      </c>
      <c r="L130" s="24">
        <v>25.0538592611349</v>
      </c>
      <c r="M130" s="24">
        <v>483.20033091983601</v>
      </c>
      <c r="N130" s="24">
        <v>430.37703292869497</v>
      </c>
      <c r="O130" s="24">
        <v>28.0991010404883</v>
      </c>
      <c r="P130" s="24">
        <v>0</v>
      </c>
      <c r="Q130" s="24">
        <v>401.54277464698202</v>
      </c>
      <c r="R130" s="24">
        <v>141.12157207499899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289.56068715023798</v>
      </c>
      <c r="AB130" s="24">
        <v>123.943511557139</v>
      </c>
      <c r="AC130" s="12"/>
    </row>
    <row r="131" spans="1:29" ht="12.75" customHeight="1" x14ac:dyDescent="0.25">
      <c r="A131" s="1" t="s">
        <v>258</v>
      </c>
      <c r="B131" s="9" t="s">
        <v>516</v>
      </c>
      <c r="C131" s="10">
        <v>3622.4825000000001</v>
      </c>
      <c r="D131" s="24">
        <v>6979.4761327349397</v>
      </c>
      <c r="E131" s="24">
        <v>6137.3801419330503</v>
      </c>
      <c r="F131" s="24">
        <f>Expenditures2001!E131/'Expenditures2001per pupil'!C131</f>
        <v>12.292169803442803</v>
      </c>
      <c r="G131" s="24">
        <v>3337.02157291305</v>
      </c>
      <c r="H131" s="24">
        <v>233.52389418030299</v>
      </c>
      <c r="I131" s="24">
        <v>228.526832082694</v>
      </c>
      <c r="J131" s="24">
        <v>166.19320314176801</v>
      </c>
      <c r="K131" s="24">
        <v>289.00501796765002</v>
      </c>
      <c r="L131" s="24">
        <v>79.618046463992499</v>
      </c>
      <c r="M131" s="24">
        <v>704.44900147895805</v>
      </c>
      <c r="N131" s="24">
        <v>471.97166307911698</v>
      </c>
      <c r="O131" s="24">
        <v>139.669469762793</v>
      </c>
      <c r="P131" s="24">
        <v>0</v>
      </c>
      <c r="Q131" s="24">
        <v>366.12195642076898</v>
      </c>
      <c r="R131" s="24">
        <v>121.279484441953</v>
      </c>
      <c r="S131" s="24">
        <v>0</v>
      </c>
      <c r="T131" s="24">
        <v>0</v>
      </c>
      <c r="U131" s="24">
        <v>93.603124376722306</v>
      </c>
      <c r="V131" s="24">
        <v>0</v>
      </c>
      <c r="W131" s="24">
        <v>0</v>
      </c>
      <c r="X131" s="24">
        <v>3.3875415547210999</v>
      </c>
      <c r="Y131" s="24">
        <v>9.5126505096987994</v>
      </c>
      <c r="Z131" s="24">
        <v>0</v>
      </c>
      <c r="AA131" s="24">
        <v>348.31170889024298</v>
      </c>
      <c r="AB131" s="24">
        <v>387.280965470502</v>
      </c>
      <c r="AC131" s="12"/>
    </row>
    <row r="132" spans="1:29" ht="12.75" customHeight="1" x14ac:dyDescent="0.25">
      <c r="A132" s="1" t="s">
        <v>260</v>
      </c>
      <c r="B132" s="9" t="s">
        <v>517</v>
      </c>
      <c r="C132" s="10">
        <v>8043.4908999999998</v>
      </c>
      <c r="D132" s="24">
        <v>6036.9342930443199</v>
      </c>
      <c r="E132" s="24">
        <v>5475.9493107650496</v>
      </c>
      <c r="F132" s="24">
        <f>Expenditures2001!E132/'Expenditures2001per pupil'!C132</f>
        <v>-10.378250070501105</v>
      </c>
      <c r="G132" s="24">
        <v>3272.2307238515</v>
      </c>
      <c r="H132" s="24">
        <v>311.71273283842402</v>
      </c>
      <c r="I132" s="24">
        <v>288.008111005633</v>
      </c>
      <c r="J132" s="24">
        <v>107.17109656952501</v>
      </c>
      <c r="K132" s="24">
        <v>329.99064871199101</v>
      </c>
      <c r="L132" s="24">
        <v>33.5715690310534</v>
      </c>
      <c r="M132" s="24">
        <v>440.05018766167802</v>
      </c>
      <c r="N132" s="24">
        <v>334.34888824204398</v>
      </c>
      <c r="O132" s="24">
        <v>71.169903356265294</v>
      </c>
      <c r="P132" s="24">
        <v>0</v>
      </c>
      <c r="Q132" s="24">
        <v>262.95714463977299</v>
      </c>
      <c r="R132" s="24">
        <v>24.738304857160902</v>
      </c>
      <c r="S132" s="24">
        <v>0</v>
      </c>
      <c r="T132" s="24">
        <v>1.0591172546735801</v>
      </c>
      <c r="U132" s="24">
        <v>0.91418018512335197</v>
      </c>
      <c r="V132" s="24">
        <v>0</v>
      </c>
      <c r="W132" s="24">
        <v>0</v>
      </c>
      <c r="X132" s="24">
        <v>27.3353028844727</v>
      </c>
      <c r="Y132" s="24">
        <v>87.268043033404794</v>
      </c>
      <c r="Z132" s="24">
        <v>0</v>
      </c>
      <c r="AA132" s="24">
        <v>425.75971957648301</v>
      </c>
      <c r="AB132" s="24">
        <v>18.648619345115399</v>
      </c>
      <c r="AC132" s="12"/>
    </row>
    <row r="133" spans="1:29" ht="12.75" customHeight="1" x14ac:dyDescent="0.25">
      <c r="A133" s="1" t="s">
        <v>262</v>
      </c>
      <c r="B133" s="9" t="s">
        <v>518</v>
      </c>
      <c r="C133" s="10">
        <v>1699.2340999999999</v>
      </c>
      <c r="D133" s="24">
        <v>7406.5096210110096</v>
      </c>
      <c r="E133" s="24">
        <v>5909.1365398093103</v>
      </c>
      <c r="F133" s="24">
        <f>Expenditures2001!E133/'Expenditures2001per pupil'!C133</f>
        <v>-26.549867378485406</v>
      </c>
      <c r="G133" s="24">
        <v>3257.9359665628099</v>
      </c>
      <c r="H133" s="24">
        <v>145.06314344798</v>
      </c>
      <c r="I133" s="24">
        <v>178.924834429817</v>
      </c>
      <c r="J133" s="24">
        <v>269.60208719916801</v>
      </c>
      <c r="K133" s="24">
        <v>369.57220314728801</v>
      </c>
      <c r="L133" s="24">
        <v>0</v>
      </c>
      <c r="M133" s="24">
        <v>623.41742671006796</v>
      </c>
      <c r="N133" s="24">
        <v>407.05016454177701</v>
      </c>
      <c r="O133" s="24">
        <v>133.18582177699901</v>
      </c>
      <c r="P133" s="24">
        <v>0</v>
      </c>
      <c r="Q133" s="24">
        <v>391.99092697115702</v>
      </c>
      <c r="R133" s="24">
        <v>132.39396502224099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97.210555037707806</v>
      </c>
      <c r="AB133" s="24">
        <v>1400.1625261639899</v>
      </c>
      <c r="AC133" s="12"/>
    </row>
    <row r="134" spans="1:29" ht="12.75" customHeight="1" x14ac:dyDescent="0.25">
      <c r="A134" s="1" t="s">
        <v>264</v>
      </c>
      <c r="B134" s="9" t="s">
        <v>519</v>
      </c>
      <c r="C134" s="10">
        <v>3569.2460000000001</v>
      </c>
      <c r="D134" s="24">
        <v>9048.7745759188292</v>
      </c>
      <c r="E134" s="24">
        <v>8404.4943553904595</v>
      </c>
      <c r="F134" s="24">
        <f>Expenditures2001!E134/'Expenditures2001per pupil'!C134</f>
        <v>-15.279711737436983</v>
      </c>
      <c r="G134" s="24">
        <v>4540.1573049321896</v>
      </c>
      <c r="H134" s="24">
        <v>430.55014700583803</v>
      </c>
      <c r="I134" s="24">
        <v>625.39766662202601</v>
      </c>
      <c r="J134" s="24">
        <v>348.92276968300803</v>
      </c>
      <c r="K134" s="24">
        <v>444.942256711921</v>
      </c>
      <c r="L134" s="24">
        <v>105.700335589085</v>
      </c>
      <c r="M134" s="24">
        <v>794.67892378390195</v>
      </c>
      <c r="N134" s="24">
        <v>222.38060363449301</v>
      </c>
      <c r="O134" s="24">
        <v>160.48757356595701</v>
      </c>
      <c r="P134" s="24">
        <v>0</v>
      </c>
      <c r="Q134" s="24">
        <v>507.53423552201201</v>
      </c>
      <c r="R134" s="24">
        <v>223.74253834002999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33.407400330489899</v>
      </c>
      <c r="Z134" s="24">
        <v>0</v>
      </c>
      <c r="AA134" s="24">
        <v>212.34679257187599</v>
      </c>
      <c r="AB134" s="24">
        <v>398.52602762600202</v>
      </c>
      <c r="AC134" s="12"/>
    </row>
    <row r="135" spans="1:29" ht="12.75" customHeight="1" x14ac:dyDescent="0.25">
      <c r="A135" s="1" t="s">
        <v>266</v>
      </c>
      <c r="B135" s="9" t="s">
        <v>520</v>
      </c>
      <c r="C135" s="10">
        <v>784.0335</v>
      </c>
      <c r="D135" s="24">
        <v>9844.0236290923694</v>
      </c>
      <c r="E135" s="24">
        <v>8676.2973520901796</v>
      </c>
      <c r="F135" s="24">
        <f>Expenditures2001!E135/'Expenditures2001per pupil'!C135</f>
        <v>0</v>
      </c>
      <c r="G135" s="24">
        <v>5013.99503975276</v>
      </c>
      <c r="H135" s="24">
        <v>194.648200618978</v>
      </c>
      <c r="I135" s="24">
        <v>482.60550091290702</v>
      </c>
      <c r="J135" s="24">
        <v>219.56934238141599</v>
      </c>
      <c r="K135" s="24">
        <v>315.81118663934598</v>
      </c>
      <c r="L135" s="24">
        <v>134.50249255931001</v>
      </c>
      <c r="M135" s="24">
        <v>727.92790103994196</v>
      </c>
      <c r="N135" s="24">
        <v>604.84423178346299</v>
      </c>
      <c r="O135" s="24">
        <v>5.1685546599730703</v>
      </c>
      <c r="P135" s="24">
        <v>0</v>
      </c>
      <c r="Q135" s="24">
        <v>625.07781874116301</v>
      </c>
      <c r="R135" s="24">
        <v>352.14708300091701</v>
      </c>
      <c r="S135" s="24">
        <v>0</v>
      </c>
      <c r="T135" s="24">
        <v>11.988862720789299</v>
      </c>
      <c r="U135" s="24">
        <v>17.176051788603399</v>
      </c>
      <c r="V135" s="24">
        <v>0</v>
      </c>
      <c r="W135" s="24">
        <v>0</v>
      </c>
      <c r="X135" s="24">
        <v>39.2720336567251</v>
      </c>
      <c r="Y135" s="24">
        <v>0</v>
      </c>
      <c r="Z135" s="24">
        <v>0</v>
      </c>
      <c r="AA135" s="24">
        <v>216.668879582313</v>
      </c>
      <c r="AB135" s="24">
        <v>882.62044925376199</v>
      </c>
      <c r="AC135" s="12"/>
    </row>
    <row r="136" spans="1:29" ht="12.75" customHeight="1" x14ac:dyDescent="0.25">
      <c r="A136" s="1" t="s">
        <v>268</v>
      </c>
      <c r="B136" s="9" t="s">
        <v>521</v>
      </c>
      <c r="C136" s="10">
        <v>2817.6261</v>
      </c>
      <c r="D136" s="24">
        <v>9151.4148665786397</v>
      </c>
      <c r="E136" s="24">
        <v>8083.1072227787699</v>
      </c>
      <c r="F136" s="24">
        <f>Expenditures2001!E136/'Expenditures2001per pupil'!C136</f>
        <v>-7.7555322191258798</v>
      </c>
      <c r="G136" s="24">
        <v>4591.4938074998599</v>
      </c>
      <c r="H136" s="24">
        <v>224.06187605942401</v>
      </c>
      <c r="I136" s="24">
        <v>385.66476226210398</v>
      </c>
      <c r="J136" s="24">
        <v>208.959893578498</v>
      </c>
      <c r="K136" s="24">
        <v>599.75134741973</v>
      </c>
      <c r="L136" s="24">
        <v>129.83471085819301</v>
      </c>
      <c r="M136" s="24">
        <v>865.38822521554505</v>
      </c>
      <c r="N136" s="24">
        <v>269.89369526354102</v>
      </c>
      <c r="O136" s="24">
        <v>146.165305609569</v>
      </c>
      <c r="P136" s="24">
        <v>0</v>
      </c>
      <c r="Q136" s="24">
        <v>511.95992257453798</v>
      </c>
      <c r="R136" s="24">
        <v>149.93367643776401</v>
      </c>
      <c r="S136" s="24">
        <v>0</v>
      </c>
      <c r="T136" s="24">
        <v>60.0004628009372</v>
      </c>
      <c r="U136" s="24">
        <v>0</v>
      </c>
      <c r="V136" s="24">
        <v>0</v>
      </c>
      <c r="W136" s="24">
        <v>38.570429909064202</v>
      </c>
      <c r="X136" s="24">
        <v>0</v>
      </c>
      <c r="Y136" s="24">
        <v>130.817775999448</v>
      </c>
      <c r="Z136" s="24">
        <v>0</v>
      </c>
      <c r="AA136" s="24">
        <v>308.20157081878199</v>
      </c>
      <c r="AB136" s="24">
        <v>530.71740427163104</v>
      </c>
      <c r="AC136" s="12"/>
    </row>
    <row r="137" spans="1:29" ht="12.75" customHeight="1" x14ac:dyDescent="0.25">
      <c r="A137" s="1" t="s">
        <v>270</v>
      </c>
      <c r="B137" s="9" t="s">
        <v>522</v>
      </c>
      <c r="C137" s="10">
        <v>654.32349999999997</v>
      </c>
      <c r="D137" s="24">
        <v>8185.3350368739602</v>
      </c>
      <c r="E137" s="24">
        <v>6658.6012423518296</v>
      </c>
      <c r="F137" s="24">
        <f>Expenditures2001!E137/'Expenditures2001per pupil'!C137</f>
        <v>0</v>
      </c>
      <c r="G137" s="24">
        <v>4072.2569035041502</v>
      </c>
      <c r="H137" s="24">
        <v>297.824424768482</v>
      </c>
      <c r="I137" s="24">
        <v>417.28353024153898</v>
      </c>
      <c r="J137" s="24">
        <v>439.46524922305201</v>
      </c>
      <c r="K137" s="24">
        <v>300.600253544309</v>
      </c>
      <c r="L137" s="24">
        <v>147.23012393716499</v>
      </c>
      <c r="M137" s="24">
        <v>461.896324982978</v>
      </c>
      <c r="N137" s="24">
        <v>112.553851420589</v>
      </c>
      <c r="O137" s="24">
        <v>64.615301146909701</v>
      </c>
      <c r="P137" s="24">
        <v>0</v>
      </c>
      <c r="Q137" s="24">
        <v>269.38109360278202</v>
      </c>
      <c r="R137" s="24">
        <v>75.494185979870807</v>
      </c>
      <c r="S137" s="24">
        <v>0</v>
      </c>
      <c r="T137" s="24">
        <v>0</v>
      </c>
      <c r="U137" s="24">
        <v>0</v>
      </c>
      <c r="V137" s="24">
        <v>0</v>
      </c>
      <c r="W137" s="24">
        <v>0.305659203742491</v>
      </c>
      <c r="X137" s="24">
        <v>0</v>
      </c>
      <c r="Y137" s="24">
        <v>367.34887253781898</v>
      </c>
      <c r="Z137" s="24">
        <v>0</v>
      </c>
      <c r="AA137" s="24">
        <v>277.13635533493698</v>
      </c>
      <c r="AB137" s="24">
        <v>881.94290744562795</v>
      </c>
      <c r="AC137" s="12"/>
    </row>
    <row r="138" spans="1:29" ht="12.75" customHeight="1" x14ac:dyDescent="0.25">
      <c r="A138" s="1" t="s">
        <v>272</v>
      </c>
      <c r="B138" s="9" t="s">
        <v>523</v>
      </c>
      <c r="C138" s="10">
        <v>605.27430000000004</v>
      </c>
      <c r="D138" s="24">
        <v>7856.2500175540199</v>
      </c>
      <c r="E138" s="24">
        <v>7502.93400859742</v>
      </c>
      <c r="F138" s="24">
        <f>Expenditures2001!E138/'Expenditures2001per pupil'!C138</f>
        <v>0</v>
      </c>
      <c r="G138" s="24">
        <v>4004.57374449898</v>
      </c>
      <c r="H138" s="24">
        <v>147.20806748279199</v>
      </c>
      <c r="I138" s="24">
        <v>443.89647801005202</v>
      </c>
      <c r="J138" s="24">
        <v>655.239649197066</v>
      </c>
      <c r="K138" s="24">
        <v>295.07340721388601</v>
      </c>
      <c r="L138" s="24">
        <v>87.925011849999194</v>
      </c>
      <c r="M138" s="24">
        <v>830.48026324593604</v>
      </c>
      <c r="N138" s="24">
        <v>310.14272372046798</v>
      </c>
      <c r="O138" s="24">
        <v>68.505832810016798</v>
      </c>
      <c r="P138" s="24">
        <v>0</v>
      </c>
      <c r="Q138" s="24">
        <v>521.51987949926104</v>
      </c>
      <c r="R138" s="24">
        <v>138.368951068961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29.7432420309271</v>
      </c>
      <c r="Z138" s="24">
        <v>0</v>
      </c>
      <c r="AA138" s="24">
        <v>323.57276692567302</v>
      </c>
      <c r="AB138" s="24">
        <v>0</v>
      </c>
      <c r="AC138" s="12"/>
    </row>
    <row r="139" spans="1:29" ht="12.75" customHeight="1" x14ac:dyDescent="0.25">
      <c r="A139" s="1" t="s">
        <v>274</v>
      </c>
      <c r="B139" s="9" t="s">
        <v>524</v>
      </c>
      <c r="C139" s="10">
        <v>2652.2950999999998</v>
      </c>
      <c r="D139" s="24">
        <v>6179.0604371285799</v>
      </c>
      <c r="E139" s="24">
        <v>5729.9470975156501</v>
      </c>
      <c r="F139" s="24">
        <f>Expenditures2001!E139/'Expenditures2001per pupil'!C139</f>
        <v>0</v>
      </c>
      <c r="G139" s="24">
        <v>3241.0322629634902</v>
      </c>
      <c r="H139" s="24">
        <v>160.13693951325399</v>
      </c>
      <c r="I139" s="24">
        <v>238.26286147420001</v>
      </c>
      <c r="J139" s="24">
        <v>253.93963891876101</v>
      </c>
      <c r="K139" s="24">
        <v>236.50227306908599</v>
      </c>
      <c r="L139" s="24">
        <v>23.2245499379009</v>
      </c>
      <c r="M139" s="24">
        <v>580.99999883119995</v>
      </c>
      <c r="N139" s="24">
        <v>464.09503603124699</v>
      </c>
      <c r="O139" s="24">
        <v>67.475749587593</v>
      </c>
      <c r="P139" s="24">
        <v>0</v>
      </c>
      <c r="Q139" s="24">
        <v>333.025936668962</v>
      </c>
      <c r="R139" s="24">
        <v>131.25185051995101</v>
      </c>
      <c r="S139" s="24">
        <v>0</v>
      </c>
      <c r="T139" s="24">
        <v>0</v>
      </c>
      <c r="U139" s="24">
        <v>9.3710839340614793</v>
      </c>
      <c r="V139" s="24">
        <v>0</v>
      </c>
      <c r="W139" s="24">
        <v>0</v>
      </c>
      <c r="X139" s="24">
        <v>0</v>
      </c>
      <c r="Y139" s="24">
        <v>63.994975521389001</v>
      </c>
      <c r="Z139" s="24">
        <v>0</v>
      </c>
      <c r="AA139" s="24">
        <v>308.605365971531</v>
      </c>
      <c r="AB139" s="24">
        <v>67.141914185944003</v>
      </c>
      <c r="AC139" s="12"/>
    </row>
    <row r="140" spans="1:29" ht="12.75" customHeight="1" x14ac:dyDescent="0.25">
      <c r="A140" s="1" t="s">
        <v>276</v>
      </c>
      <c r="B140" s="9" t="s">
        <v>525</v>
      </c>
      <c r="C140" s="10">
        <v>4134.2857000000004</v>
      </c>
      <c r="D140" s="24">
        <v>7772.1924829723303</v>
      </c>
      <c r="E140" s="24">
        <v>7271.3777956854701</v>
      </c>
      <c r="F140" s="24">
        <f>Expenditures2001!E140/'Expenditures2001per pupil'!C140</f>
        <v>-25.070507343021792</v>
      </c>
      <c r="G140" s="24">
        <v>4367.2099898659599</v>
      </c>
      <c r="H140" s="24">
        <v>207.868258838521</v>
      </c>
      <c r="I140" s="24">
        <v>274.79287897302299</v>
      </c>
      <c r="J140" s="24">
        <v>126.36485185336799</v>
      </c>
      <c r="K140" s="24">
        <v>345.53431080004901</v>
      </c>
      <c r="L140" s="24">
        <v>45.941048534696002</v>
      </c>
      <c r="M140" s="24">
        <v>653.68441760084397</v>
      </c>
      <c r="N140" s="24">
        <v>542.96324513808895</v>
      </c>
      <c r="O140" s="24">
        <v>44.207285916403798</v>
      </c>
      <c r="P140" s="24">
        <v>0</v>
      </c>
      <c r="Q140" s="24">
        <v>450.15310383604998</v>
      </c>
      <c r="R140" s="24">
        <v>212.65840432846699</v>
      </c>
      <c r="S140" s="24">
        <v>0</v>
      </c>
      <c r="T140" s="24">
        <v>0</v>
      </c>
      <c r="U140" s="24">
        <v>105.44086249288399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327.42824232006899</v>
      </c>
      <c r="AB140" s="24">
        <v>67.945582473896195</v>
      </c>
      <c r="AC140" s="12"/>
    </row>
    <row r="141" spans="1:29" ht="12.75" customHeight="1" x14ac:dyDescent="0.25">
      <c r="A141" s="1" t="s">
        <v>278</v>
      </c>
      <c r="B141" s="9" t="s">
        <v>526</v>
      </c>
      <c r="C141" s="10">
        <v>9331.7824999999993</v>
      </c>
      <c r="D141" s="24">
        <v>7346.9312995668197</v>
      </c>
      <c r="E141" s="24">
        <v>6826.8573737118204</v>
      </c>
      <c r="F141" s="24">
        <f>Expenditures2001!E141/'Expenditures2001per pupil'!C141</f>
        <v>0</v>
      </c>
      <c r="G141" s="24">
        <v>3929.3131424784001</v>
      </c>
      <c r="H141" s="24">
        <v>202.55472628085701</v>
      </c>
      <c r="I141" s="24">
        <v>262.24325738410602</v>
      </c>
      <c r="J141" s="24">
        <v>210.819819257467</v>
      </c>
      <c r="K141" s="24">
        <v>282.86751754019099</v>
      </c>
      <c r="L141" s="24">
        <v>58.147556482376203</v>
      </c>
      <c r="M141" s="24">
        <v>678.65858318065102</v>
      </c>
      <c r="N141" s="24">
        <v>510.741572684532</v>
      </c>
      <c r="O141" s="24">
        <v>128.55090868223701</v>
      </c>
      <c r="P141" s="24">
        <v>0</v>
      </c>
      <c r="Q141" s="24">
        <v>406.89499139098001</v>
      </c>
      <c r="R141" s="24">
        <v>156.06529835001999</v>
      </c>
      <c r="S141" s="24">
        <v>0</v>
      </c>
      <c r="T141" s="24">
        <v>1.6765371460382801</v>
      </c>
      <c r="U141" s="24">
        <v>0.78730939131939603</v>
      </c>
      <c r="V141" s="24">
        <v>0</v>
      </c>
      <c r="W141" s="24">
        <v>35.898822116782</v>
      </c>
      <c r="X141" s="24">
        <v>0</v>
      </c>
      <c r="Y141" s="24">
        <v>50.8987355845466</v>
      </c>
      <c r="Z141" s="24">
        <v>0</v>
      </c>
      <c r="AA141" s="24">
        <v>218.97981227059199</v>
      </c>
      <c r="AB141" s="24">
        <v>211.83270934572201</v>
      </c>
      <c r="AC141" s="12"/>
    </row>
    <row r="142" spans="1:29" ht="12.75" customHeight="1" x14ac:dyDescent="0.25">
      <c r="A142" s="1" t="s">
        <v>280</v>
      </c>
      <c r="B142" s="9" t="s">
        <v>527</v>
      </c>
      <c r="C142" s="10">
        <v>1128.2064</v>
      </c>
      <c r="D142" s="24">
        <v>7192.1232763792104</v>
      </c>
      <c r="E142" s="24">
        <v>6750.5204100951696</v>
      </c>
      <c r="F142" s="24">
        <f>Expenditures2001!E142/'Expenditures2001per pupil'!C142</f>
        <v>0</v>
      </c>
      <c r="G142" s="24">
        <v>4113.2618109594096</v>
      </c>
      <c r="H142" s="24">
        <v>169.676275546743</v>
      </c>
      <c r="I142" s="24">
        <v>347.476206481367</v>
      </c>
      <c r="J142" s="24">
        <v>348.159370483982</v>
      </c>
      <c r="K142" s="24">
        <v>310.25872570834503</v>
      </c>
      <c r="L142" s="24">
        <v>46.922513469166603</v>
      </c>
      <c r="M142" s="24">
        <v>665.56387200072595</v>
      </c>
      <c r="N142" s="24">
        <v>193.90147937469499</v>
      </c>
      <c r="O142" s="24">
        <v>80.6737933768147</v>
      </c>
      <c r="P142" s="24">
        <v>0</v>
      </c>
      <c r="Q142" s="24">
        <v>397.66357467924303</v>
      </c>
      <c r="R142" s="24">
        <v>76.962788014675297</v>
      </c>
      <c r="S142" s="24">
        <v>0</v>
      </c>
      <c r="T142" s="24">
        <v>0</v>
      </c>
      <c r="U142" s="24">
        <v>0</v>
      </c>
      <c r="V142" s="24">
        <v>0</v>
      </c>
      <c r="W142" s="24">
        <v>27.525929652588299</v>
      </c>
      <c r="X142" s="24">
        <v>0</v>
      </c>
      <c r="Y142" s="24">
        <v>41.443923735940501</v>
      </c>
      <c r="Z142" s="24">
        <v>0</v>
      </c>
      <c r="AA142" s="24">
        <v>304.53922261033</v>
      </c>
      <c r="AB142" s="24">
        <v>68.093790285181797</v>
      </c>
      <c r="AC142" s="12"/>
    </row>
    <row r="143" spans="1:29" ht="12.75" customHeight="1" x14ac:dyDescent="0.25">
      <c r="A143" s="1" t="s">
        <v>282</v>
      </c>
      <c r="B143" s="9" t="s">
        <v>528</v>
      </c>
      <c r="C143" s="10">
        <v>519.20519999999999</v>
      </c>
      <c r="D143" s="24">
        <v>7298.1705306495296</v>
      </c>
      <c r="E143" s="24">
        <v>6913.9491091383497</v>
      </c>
      <c r="F143" s="24">
        <f>Expenditures2001!E143/'Expenditures2001per pupil'!C143</f>
        <v>0</v>
      </c>
      <c r="G143" s="24">
        <v>3982.3884853233299</v>
      </c>
      <c r="H143" s="24">
        <v>279.28560807942603</v>
      </c>
      <c r="I143" s="24">
        <v>377.09861149310501</v>
      </c>
      <c r="J143" s="24">
        <v>474.40345358636603</v>
      </c>
      <c r="K143" s="24">
        <v>289.60886755371399</v>
      </c>
      <c r="L143" s="24">
        <v>59.591583443309098</v>
      </c>
      <c r="M143" s="24">
        <v>706.44506256871</v>
      </c>
      <c r="N143" s="24">
        <v>127.991245079979</v>
      </c>
      <c r="O143" s="24">
        <v>9.7940274866276305</v>
      </c>
      <c r="P143" s="24">
        <v>0</v>
      </c>
      <c r="Q143" s="24">
        <v>427.57148811298498</v>
      </c>
      <c r="R143" s="24">
        <v>179.77067641079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278.77819790710799</v>
      </c>
      <c r="AB143" s="24">
        <v>105.44322360407701</v>
      </c>
      <c r="AC143" s="12"/>
    </row>
    <row r="144" spans="1:29" ht="12.75" customHeight="1" x14ac:dyDescent="0.25">
      <c r="A144" s="1" t="s">
        <v>284</v>
      </c>
      <c r="B144" s="9" t="s">
        <v>529</v>
      </c>
      <c r="C144" s="10">
        <v>2331.1223</v>
      </c>
      <c r="D144" s="24">
        <v>7047.24448391231</v>
      </c>
      <c r="E144" s="24">
        <v>6478.7879383248101</v>
      </c>
      <c r="F144" s="24">
        <f>Expenditures2001!E144/'Expenditures2001per pupil'!C144</f>
        <v>0</v>
      </c>
      <c r="G144" s="24">
        <v>3862.0474009450199</v>
      </c>
      <c r="H144" s="24">
        <v>129.593410864801</v>
      </c>
      <c r="I144" s="24">
        <v>165.96699795630599</v>
      </c>
      <c r="J144" s="24">
        <v>588.59421060833995</v>
      </c>
      <c r="K144" s="24">
        <v>391.51524997208401</v>
      </c>
      <c r="L144" s="24">
        <v>27.239235796422999</v>
      </c>
      <c r="M144" s="24">
        <v>522.39270758123598</v>
      </c>
      <c r="N144" s="24">
        <v>281.44343177532897</v>
      </c>
      <c r="O144" s="24">
        <v>0</v>
      </c>
      <c r="P144" s="24">
        <v>0</v>
      </c>
      <c r="Q144" s="24">
        <v>393.16740696101601</v>
      </c>
      <c r="R144" s="24">
        <v>116.827885864246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234.33136905772801</v>
      </c>
      <c r="AB144" s="24">
        <v>334.12517652977698</v>
      </c>
      <c r="AC144" s="12"/>
    </row>
    <row r="145" spans="1:29" ht="12.75" customHeight="1" x14ac:dyDescent="0.25">
      <c r="A145" s="1" t="s">
        <v>286</v>
      </c>
      <c r="B145" s="9" t="s">
        <v>530</v>
      </c>
      <c r="C145" s="10">
        <v>378.81009999999998</v>
      </c>
      <c r="D145" s="24">
        <v>7892.4756230100502</v>
      </c>
      <c r="E145" s="24">
        <v>7463.1682470979504</v>
      </c>
      <c r="F145" s="24">
        <f>Expenditures2001!E145/'Expenditures2001per pupil'!C145</f>
        <v>0</v>
      </c>
      <c r="G145" s="24">
        <v>4617.05326758711</v>
      </c>
      <c r="H145" s="24">
        <v>2.7094578523645398</v>
      </c>
      <c r="I145" s="24">
        <v>269.79354563143897</v>
      </c>
      <c r="J145" s="24">
        <v>551.01133787087497</v>
      </c>
      <c r="K145" s="24">
        <v>372.04198092923002</v>
      </c>
      <c r="L145" s="24">
        <v>105.843561193326</v>
      </c>
      <c r="M145" s="24">
        <v>747.35169416021301</v>
      </c>
      <c r="N145" s="24">
        <v>100.529156957536</v>
      </c>
      <c r="O145" s="24">
        <v>65.537508107624305</v>
      </c>
      <c r="P145" s="24">
        <v>0</v>
      </c>
      <c r="Q145" s="24">
        <v>461.32787906130199</v>
      </c>
      <c r="R145" s="24">
        <v>169.96885774692899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13.166359608679899</v>
      </c>
      <c r="Z145" s="24">
        <v>0</v>
      </c>
      <c r="AA145" s="24">
        <v>315.16957969177599</v>
      </c>
      <c r="AB145" s="24">
        <v>100.97143661164201</v>
      </c>
      <c r="AC145" s="12"/>
    </row>
    <row r="146" spans="1:29" ht="12.75" customHeight="1" x14ac:dyDescent="0.25">
      <c r="A146" s="1" t="s">
        <v>288</v>
      </c>
      <c r="B146" s="9" t="s">
        <v>531</v>
      </c>
      <c r="C146" s="10">
        <v>6735.8680999999997</v>
      </c>
      <c r="D146" s="24">
        <v>6971.0152519168196</v>
      </c>
      <c r="E146" s="24">
        <v>6584.3874065764403</v>
      </c>
      <c r="F146" s="24">
        <f>Expenditures2001!E146/'Expenditures2001per pupil'!C146</f>
        <v>-35.274485258997281</v>
      </c>
      <c r="G146" s="24">
        <v>3807.80088909401</v>
      </c>
      <c r="H146" s="24">
        <v>268.772207698069</v>
      </c>
      <c r="I146" s="24">
        <v>258.72530520601998</v>
      </c>
      <c r="J146" s="24">
        <v>201.568638198245</v>
      </c>
      <c r="K146" s="24">
        <v>266.50867911145701</v>
      </c>
      <c r="L146" s="24">
        <v>48.245622564966702</v>
      </c>
      <c r="M146" s="24">
        <v>620.07382092294802</v>
      </c>
      <c r="N146" s="24">
        <v>433.755399693767</v>
      </c>
      <c r="O146" s="24">
        <v>76.125559822051699</v>
      </c>
      <c r="P146" s="24">
        <v>0</v>
      </c>
      <c r="Q146" s="24">
        <v>397.03937195563498</v>
      </c>
      <c r="R146" s="24">
        <v>205.771912309268</v>
      </c>
      <c r="S146" s="24">
        <v>0</v>
      </c>
      <c r="T146" s="24">
        <v>9.0343217973641696</v>
      </c>
      <c r="U146" s="24">
        <v>0</v>
      </c>
      <c r="V146" s="24">
        <v>0</v>
      </c>
      <c r="W146" s="24">
        <v>8.9075378420785806E-2</v>
      </c>
      <c r="X146" s="24">
        <v>0</v>
      </c>
      <c r="Y146" s="24">
        <v>37.403242798058898</v>
      </c>
      <c r="Z146" s="24">
        <v>0</v>
      </c>
      <c r="AA146" s="24">
        <v>311.48677926160599</v>
      </c>
      <c r="AB146" s="24">
        <v>28.614426104929201</v>
      </c>
      <c r="AC146" s="12"/>
    </row>
    <row r="147" spans="1:29" ht="12.75" customHeight="1" x14ac:dyDescent="0.25">
      <c r="A147" s="1" t="s">
        <v>290</v>
      </c>
      <c r="B147" s="9" t="s">
        <v>532</v>
      </c>
      <c r="C147" s="10">
        <v>896.6925</v>
      </c>
      <c r="D147" s="24">
        <v>6104.3774092010299</v>
      </c>
      <c r="E147" s="24">
        <v>5605.1197484087297</v>
      </c>
      <c r="F147" s="24">
        <f>Expenditures2001!E147/'Expenditures2001per pupil'!C147</f>
        <v>-7.3000722098155162</v>
      </c>
      <c r="G147" s="24">
        <v>3322.34753831441</v>
      </c>
      <c r="H147" s="24">
        <v>254.20441232640999</v>
      </c>
      <c r="I147" s="24">
        <v>267.57039899408102</v>
      </c>
      <c r="J147" s="24">
        <v>301.55870602240998</v>
      </c>
      <c r="K147" s="24">
        <v>365.483641270558</v>
      </c>
      <c r="L147" s="24">
        <v>80.759245783810996</v>
      </c>
      <c r="M147" s="24">
        <v>480.93740050240098</v>
      </c>
      <c r="N147" s="24">
        <v>179.029633904599</v>
      </c>
      <c r="O147" s="24">
        <v>5.64677411710257</v>
      </c>
      <c r="P147" s="24">
        <v>0</v>
      </c>
      <c r="Q147" s="24">
        <v>297.10701271617597</v>
      </c>
      <c r="R147" s="24">
        <v>50.474984456767501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218.253771499148</v>
      </c>
      <c r="AB147" s="24">
        <v>281.00388929315199</v>
      </c>
      <c r="AC147" s="12"/>
    </row>
    <row r="148" spans="1:29" ht="12.75" customHeight="1" x14ac:dyDescent="0.25">
      <c r="A148" s="1" t="s">
        <v>292</v>
      </c>
      <c r="B148" s="9" t="s">
        <v>533</v>
      </c>
      <c r="C148" s="10">
        <v>348.93340000000001</v>
      </c>
      <c r="D148" s="24">
        <v>7060.3632956890897</v>
      </c>
      <c r="E148" s="24">
        <v>6522.9783964504404</v>
      </c>
      <c r="F148" s="24">
        <f>Expenditures2001!E148/'Expenditures2001per pupil'!C148</f>
        <v>0</v>
      </c>
      <c r="G148" s="24">
        <v>3699.5658770412902</v>
      </c>
      <c r="H148" s="24">
        <v>242.583771000425</v>
      </c>
      <c r="I148" s="24">
        <v>262.14028235760702</v>
      </c>
      <c r="J148" s="24">
        <v>590.41031898923904</v>
      </c>
      <c r="K148" s="24">
        <v>233.98253076374999</v>
      </c>
      <c r="L148" s="24">
        <v>0</v>
      </c>
      <c r="M148" s="24">
        <v>446.83979808181101</v>
      </c>
      <c r="N148" s="24">
        <v>460.41551195729602</v>
      </c>
      <c r="O148" s="24">
        <v>12.2619101524818</v>
      </c>
      <c r="P148" s="24">
        <v>0</v>
      </c>
      <c r="Q148" s="24">
        <v>422.66893911560197</v>
      </c>
      <c r="R148" s="24">
        <v>152.10945699093199</v>
      </c>
      <c r="S148" s="24">
        <v>0</v>
      </c>
      <c r="T148" s="24">
        <v>0</v>
      </c>
      <c r="U148" s="24">
        <v>118.538265468424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269.30451484437998</v>
      </c>
      <c r="AB148" s="24">
        <v>149.54211892584601</v>
      </c>
      <c r="AC148" s="12"/>
    </row>
    <row r="149" spans="1:29" ht="12.75" customHeight="1" x14ac:dyDescent="0.25">
      <c r="A149" s="1" t="s">
        <v>294</v>
      </c>
      <c r="B149" s="9" t="s">
        <v>534</v>
      </c>
      <c r="C149" s="10">
        <v>2667.5466999999999</v>
      </c>
      <c r="D149" s="24">
        <v>6639.5383555984199</v>
      </c>
      <c r="E149" s="24">
        <v>6335.8105333263702</v>
      </c>
      <c r="F149" s="24">
        <f>Expenditures2001!E149/'Expenditures2001per pupil'!C149</f>
        <v>-14.790192801498096</v>
      </c>
      <c r="G149" s="24">
        <v>3805.0716000585799</v>
      </c>
      <c r="H149" s="24">
        <v>256.99626177116198</v>
      </c>
      <c r="I149" s="24">
        <v>288.08871837182801</v>
      </c>
      <c r="J149" s="24">
        <v>110.58171915040801</v>
      </c>
      <c r="K149" s="24">
        <v>251.200985534761</v>
      </c>
      <c r="L149" s="24">
        <v>49.0686667266218</v>
      </c>
      <c r="M149" s="24">
        <v>557.86918369601506</v>
      </c>
      <c r="N149" s="24">
        <v>487.54743825103401</v>
      </c>
      <c r="O149" s="24">
        <v>37.676120159395801</v>
      </c>
      <c r="P149" s="24">
        <v>0</v>
      </c>
      <c r="Q149" s="24">
        <v>375.95107894455901</v>
      </c>
      <c r="R149" s="24">
        <v>115.758760661997</v>
      </c>
      <c r="S149" s="24">
        <v>0</v>
      </c>
      <c r="T149" s="24">
        <v>0.54875515393976004</v>
      </c>
      <c r="U149" s="24">
        <v>1.0326342178001899</v>
      </c>
      <c r="V149" s="24">
        <v>0</v>
      </c>
      <c r="W149" s="24">
        <v>38.478516608537703</v>
      </c>
      <c r="X149" s="24">
        <v>0</v>
      </c>
      <c r="Y149" s="24">
        <v>0</v>
      </c>
      <c r="Z149" s="24">
        <v>0</v>
      </c>
      <c r="AA149" s="24">
        <v>221.04373280512701</v>
      </c>
      <c r="AB149" s="24">
        <v>42.624183486647098</v>
      </c>
      <c r="AC149" s="12"/>
    </row>
    <row r="150" spans="1:29" ht="12.75" customHeight="1" x14ac:dyDescent="0.25">
      <c r="A150" s="1" t="s">
        <v>296</v>
      </c>
      <c r="B150" s="9" t="s">
        <v>535</v>
      </c>
      <c r="C150" s="10">
        <v>2697.5544</v>
      </c>
      <c r="D150" s="24">
        <v>7255.5821636071496</v>
      </c>
      <c r="E150" s="24">
        <v>6793.2171673720404</v>
      </c>
      <c r="F150" s="24">
        <f>Expenditures2001!E150/'Expenditures2001per pupil'!C150</f>
        <v>-18.639816865231708</v>
      </c>
      <c r="G150" s="24">
        <v>4050.60874397936</v>
      </c>
      <c r="H150" s="24">
        <v>169.20259698933199</v>
      </c>
      <c r="I150" s="24">
        <v>263.97236326355397</v>
      </c>
      <c r="J150" s="24">
        <v>190.07893594286699</v>
      </c>
      <c r="K150" s="24">
        <v>294.303677434642</v>
      </c>
      <c r="L150" s="24">
        <v>43.708742259284897</v>
      </c>
      <c r="M150" s="24">
        <v>707.48924655606504</v>
      </c>
      <c r="N150" s="24">
        <v>540.730440876373</v>
      </c>
      <c r="O150" s="24">
        <v>0</v>
      </c>
      <c r="P150" s="24">
        <v>0</v>
      </c>
      <c r="Q150" s="24">
        <v>411.18091631442098</v>
      </c>
      <c r="R150" s="24">
        <v>121.941503756142</v>
      </c>
      <c r="S150" s="24">
        <v>0</v>
      </c>
      <c r="T150" s="24">
        <v>0</v>
      </c>
      <c r="U150" s="24">
        <v>7.7518325487708397</v>
      </c>
      <c r="V150" s="24">
        <v>0.278029610820823</v>
      </c>
      <c r="W150" s="24">
        <v>0</v>
      </c>
      <c r="X150" s="24">
        <v>0</v>
      </c>
      <c r="Y150" s="24">
        <v>0</v>
      </c>
      <c r="Z150" s="24">
        <v>0</v>
      </c>
      <c r="AA150" s="24">
        <v>267.38320457967399</v>
      </c>
      <c r="AB150" s="24">
        <v>186.95192949584199</v>
      </c>
      <c r="AC150" s="12"/>
    </row>
    <row r="151" spans="1:29" ht="12.75" customHeight="1" x14ac:dyDescent="0.25">
      <c r="A151" s="1" t="s">
        <v>298</v>
      </c>
      <c r="B151" s="9" t="s">
        <v>536</v>
      </c>
      <c r="C151" s="10">
        <v>2436.3143</v>
      </c>
      <c r="D151" s="24">
        <v>6856.6409966070396</v>
      </c>
      <c r="E151" s="24">
        <v>6496.7889569913004</v>
      </c>
      <c r="F151" s="24">
        <f>Expenditures2001!E151/'Expenditures2001per pupil'!C151</f>
        <v>24.973719523790507</v>
      </c>
      <c r="G151" s="24">
        <v>3690.7417897600399</v>
      </c>
      <c r="H151" s="24">
        <v>349.004945708359</v>
      </c>
      <c r="I151" s="24">
        <v>364.36702358148102</v>
      </c>
      <c r="J151" s="24">
        <v>136.02701014396999</v>
      </c>
      <c r="K151" s="24">
        <v>311.14302863140398</v>
      </c>
      <c r="L151" s="24">
        <v>61.0719355872926</v>
      </c>
      <c r="M151" s="24">
        <v>551.21756663333599</v>
      </c>
      <c r="N151" s="24">
        <v>431.33752077882502</v>
      </c>
      <c r="O151" s="24">
        <v>46.359942147037401</v>
      </c>
      <c r="P151" s="24">
        <v>0</v>
      </c>
      <c r="Q151" s="24">
        <v>410.34978122486001</v>
      </c>
      <c r="R151" s="24">
        <v>145.16841279468699</v>
      </c>
      <c r="S151" s="24">
        <v>0</v>
      </c>
      <c r="T151" s="24">
        <v>0</v>
      </c>
      <c r="U151" s="24">
        <v>37.335084393667898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285.71626000799603</v>
      </c>
      <c r="AB151" s="24">
        <v>36.800695214077997</v>
      </c>
      <c r="AC151" s="12"/>
    </row>
    <row r="152" spans="1:29" ht="12.75" customHeight="1" x14ac:dyDescent="0.25">
      <c r="A152" s="1" t="s">
        <v>300</v>
      </c>
      <c r="B152" s="9" t="s">
        <v>537</v>
      </c>
      <c r="C152" s="10">
        <v>1927.0116</v>
      </c>
      <c r="D152" s="24">
        <v>6107.3320575755697</v>
      </c>
      <c r="E152" s="24">
        <v>5618.9114118461903</v>
      </c>
      <c r="F152" s="24">
        <f>Expenditures2001!E152/'Expenditures2001per pupil'!C152</f>
        <v>0.60507679351800481</v>
      </c>
      <c r="G152" s="24">
        <v>3229.9166232315301</v>
      </c>
      <c r="H152" s="24">
        <v>214.26398782446299</v>
      </c>
      <c r="I152" s="24">
        <v>292.14934149851501</v>
      </c>
      <c r="J152" s="24">
        <v>305.99918028516203</v>
      </c>
      <c r="K152" s="24">
        <v>375.715403062441</v>
      </c>
      <c r="L152" s="24">
        <v>57.554469314040396</v>
      </c>
      <c r="M152" s="24">
        <v>647.934319648101</v>
      </c>
      <c r="N152" s="24">
        <v>188.651396805291</v>
      </c>
      <c r="O152" s="24">
        <v>30.451150371902202</v>
      </c>
      <c r="P152" s="24">
        <v>0</v>
      </c>
      <c r="Q152" s="24">
        <v>275.74204016208301</v>
      </c>
      <c r="R152" s="24">
        <v>0.53349964265912997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324.634916572375</v>
      </c>
      <c r="AB152" s="24">
        <v>163.78572915700099</v>
      </c>
      <c r="AC152" s="12"/>
    </row>
    <row r="153" spans="1:29" ht="12.75" customHeight="1" x14ac:dyDescent="0.25">
      <c r="A153" s="1" t="s">
        <v>302</v>
      </c>
      <c r="B153" s="9" t="s">
        <v>538</v>
      </c>
      <c r="C153" s="10">
        <v>1197.0172</v>
      </c>
      <c r="D153" s="24">
        <v>7803.4271938615402</v>
      </c>
      <c r="E153" s="24">
        <v>6676.7607015170697</v>
      </c>
      <c r="F153" s="24">
        <f>Expenditures2001!E153/'Expenditures2001per pupil'!C153</f>
        <v>-20.782733949019281</v>
      </c>
      <c r="G153" s="24">
        <v>3478.1650756563799</v>
      </c>
      <c r="H153" s="24">
        <v>265.44573461433902</v>
      </c>
      <c r="I153" s="24">
        <v>358.90901985368203</v>
      </c>
      <c r="J153" s="24">
        <v>404.10075143448199</v>
      </c>
      <c r="K153" s="24">
        <v>430.373648766283</v>
      </c>
      <c r="L153" s="24">
        <v>0</v>
      </c>
      <c r="M153" s="24">
        <v>795.32603207372404</v>
      </c>
      <c r="N153" s="24">
        <v>296.57089304982401</v>
      </c>
      <c r="O153" s="24">
        <v>96.365415634796193</v>
      </c>
      <c r="P153" s="24">
        <v>0</v>
      </c>
      <c r="Q153" s="24">
        <v>401.61682722687601</v>
      </c>
      <c r="R153" s="24">
        <v>149.88730320667</v>
      </c>
      <c r="S153" s="24">
        <v>0</v>
      </c>
      <c r="T153" s="24">
        <v>0</v>
      </c>
      <c r="U153" s="24">
        <v>93.867464895241199</v>
      </c>
      <c r="V153" s="24">
        <v>0</v>
      </c>
      <c r="W153" s="24">
        <v>0</v>
      </c>
      <c r="X153" s="24">
        <v>0</v>
      </c>
      <c r="Y153" s="24">
        <v>430.481458411792</v>
      </c>
      <c r="Z153" s="24">
        <v>0</v>
      </c>
      <c r="AA153" s="24">
        <v>236.826170918847</v>
      </c>
      <c r="AB153" s="24">
        <v>365.49139811858998</v>
      </c>
      <c r="AC153" s="12"/>
    </row>
    <row r="154" spans="1:29" ht="12.75" customHeight="1" x14ac:dyDescent="0.25">
      <c r="A154" s="1" t="s">
        <v>304</v>
      </c>
      <c r="B154" s="9" t="s">
        <v>539</v>
      </c>
      <c r="C154" s="10">
        <v>400.98169999999999</v>
      </c>
      <c r="D154" s="24">
        <v>6361.3551191986999</v>
      </c>
      <c r="E154" s="24">
        <v>5593.8740097116597</v>
      </c>
      <c r="F154" s="24">
        <f>Expenditures2001!E154/'Expenditures2001per pupil'!C154</f>
        <v>0</v>
      </c>
      <c r="G154" s="24">
        <v>3611.1545988258299</v>
      </c>
      <c r="H154" s="24">
        <v>103.008616103926</v>
      </c>
      <c r="I154" s="24">
        <v>68.4702818108656</v>
      </c>
      <c r="J154" s="24">
        <v>494.61090119573998</v>
      </c>
      <c r="K154" s="24">
        <v>185.66176461419499</v>
      </c>
      <c r="L154" s="24">
        <v>0</v>
      </c>
      <c r="M154" s="24">
        <v>343.16403965567503</v>
      </c>
      <c r="N154" s="24">
        <v>326.32524127659599</v>
      </c>
      <c r="O154" s="24">
        <v>0</v>
      </c>
      <c r="P154" s="24">
        <v>0</v>
      </c>
      <c r="Q154" s="24">
        <v>360.27803762615599</v>
      </c>
      <c r="R154" s="24">
        <v>101.200528602676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1.22437008970733</v>
      </c>
      <c r="Z154" s="24">
        <v>0</v>
      </c>
      <c r="AA154" s="24">
        <v>299.04589162049001</v>
      </c>
      <c r="AB154" s="24">
        <v>467.21084777684302</v>
      </c>
      <c r="AC154" s="12"/>
    </row>
    <row r="155" spans="1:29" ht="12.75" customHeight="1" x14ac:dyDescent="0.25">
      <c r="A155" s="1" t="s">
        <v>306</v>
      </c>
      <c r="B155" s="9" t="s">
        <v>540</v>
      </c>
      <c r="C155" s="10">
        <v>5247.7471999999998</v>
      </c>
      <c r="D155" s="24">
        <v>7583.0804788004998</v>
      </c>
      <c r="E155" s="24">
        <v>6212.9974667986999</v>
      </c>
      <c r="F155" s="24">
        <f>Expenditures2001!E155/'Expenditures2001per pupil'!C155</f>
        <v>0</v>
      </c>
      <c r="G155" s="24">
        <v>3774.0013181275099</v>
      </c>
      <c r="H155" s="24">
        <v>285.18980678032602</v>
      </c>
      <c r="I155" s="24">
        <v>237.066431096375</v>
      </c>
      <c r="J155" s="24">
        <v>96.541178660435406</v>
      </c>
      <c r="K155" s="24">
        <v>300.02020867163702</v>
      </c>
      <c r="L155" s="24">
        <v>86.412382822099303</v>
      </c>
      <c r="M155" s="24">
        <v>556.63603422054996</v>
      </c>
      <c r="N155" s="24">
        <v>406.61630384939201</v>
      </c>
      <c r="O155" s="24">
        <v>87.927829297874695</v>
      </c>
      <c r="P155" s="24">
        <v>0</v>
      </c>
      <c r="Q155" s="24">
        <v>321.08066867245401</v>
      </c>
      <c r="R155" s="24">
        <v>61.505304600038599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70.403143657529796</v>
      </c>
      <c r="Z155" s="24">
        <v>0</v>
      </c>
      <c r="AA155" s="24">
        <v>414.68356364422402</v>
      </c>
      <c r="AB155" s="24">
        <v>884.99630470004297</v>
      </c>
      <c r="AC155" s="12"/>
    </row>
    <row r="156" spans="1:29" ht="12.75" customHeight="1" x14ac:dyDescent="0.25">
      <c r="A156" s="1" t="s">
        <v>308</v>
      </c>
      <c r="B156" s="9" t="s">
        <v>541</v>
      </c>
      <c r="C156" s="10">
        <v>4600.3357999999998</v>
      </c>
      <c r="D156" s="24">
        <v>6213.5994094170201</v>
      </c>
      <c r="E156" s="24">
        <v>5756.5055142278898</v>
      </c>
      <c r="F156" s="24">
        <f>Expenditures2001!E156/'Expenditures2001per pupil'!C156</f>
        <v>0</v>
      </c>
      <c r="G156" s="24">
        <v>3295.0089969519099</v>
      </c>
      <c r="H156" s="24">
        <v>245.69293180728201</v>
      </c>
      <c r="I156" s="24">
        <v>274.22609236482202</v>
      </c>
      <c r="J156" s="24">
        <v>150.72762949174199</v>
      </c>
      <c r="K156" s="24">
        <v>234.81063273685299</v>
      </c>
      <c r="L156" s="24">
        <v>40.208679983752397</v>
      </c>
      <c r="M156" s="24">
        <v>528.82591309964801</v>
      </c>
      <c r="N156" s="24">
        <v>399.90528952256</v>
      </c>
      <c r="O156" s="24">
        <v>63.617723297503602</v>
      </c>
      <c r="P156" s="24">
        <v>0</v>
      </c>
      <c r="Q156" s="24">
        <v>467.92969765381002</v>
      </c>
      <c r="R156" s="24">
        <v>55.551927318001397</v>
      </c>
      <c r="S156" s="24">
        <v>0</v>
      </c>
      <c r="T156" s="24">
        <v>0.217375435941002</v>
      </c>
      <c r="U156" s="24">
        <v>0</v>
      </c>
      <c r="V156" s="24">
        <v>0</v>
      </c>
      <c r="W156" s="24">
        <v>0</v>
      </c>
      <c r="X156" s="24">
        <v>0</v>
      </c>
      <c r="Y156" s="24">
        <v>4.0112593519803399</v>
      </c>
      <c r="Z156" s="24">
        <v>0</v>
      </c>
      <c r="AA156" s="24">
        <v>353.01994041391498</v>
      </c>
      <c r="AB156" s="24">
        <v>99.845319987293095</v>
      </c>
      <c r="AC156" s="12"/>
    </row>
    <row r="157" spans="1:29" ht="12.75" customHeight="1" x14ac:dyDescent="0.25">
      <c r="A157" s="1" t="s">
        <v>310</v>
      </c>
      <c r="B157" s="9" t="s">
        <v>542</v>
      </c>
      <c r="C157" s="10">
        <v>245.381</v>
      </c>
      <c r="D157" s="24">
        <v>8455.9986307008203</v>
      </c>
      <c r="E157" s="24">
        <v>8128.5093792917896</v>
      </c>
      <c r="F157" s="24">
        <f>Expenditures2001!E157/'Expenditures2001per pupil'!C157</f>
        <v>0</v>
      </c>
      <c r="G157" s="24">
        <v>4761.8893883389501</v>
      </c>
      <c r="H157" s="24">
        <v>589.53476430530395</v>
      </c>
      <c r="I157" s="24">
        <v>179.14920063085501</v>
      </c>
      <c r="J157" s="24">
        <v>809.78869594630305</v>
      </c>
      <c r="K157" s="24">
        <v>341.54437385127602</v>
      </c>
      <c r="L157" s="24">
        <v>0</v>
      </c>
      <c r="M157" s="24">
        <v>870.03394720862605</v>
      </c>
      <c r="N157" s="24">
        <v>69.412179427094998</v>
      </c>
      <c r="O157" s="24">
        <v>0</v>
      </c>
      <c r="P157" s="24">
        <v>0</v>
      </c>
      <c r="Q157" s="24">
        <v>507.15682958338198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205.17334267934299</v>
      </c>
      <c r="AB157" s="24">
        <v>122.315908729689</v>
      </c>
      <c r="AC157" s="12"/>
    </row>
    <row r="158" spans="1:29" ht="12.75" customHeight="1" x14ac:dyDescent="0.25">
      <c r="A158" s="1" t="s">
        <v>312</v>
      </c>
      <c r="B158" s="9" t="s">
        <v>543</v>
      </c>
      <c r="C158" s="10">
        <v>2661.5655000000002</v>
      </c>
      <c r="D158" s="24">
        <v>6127.1552588128998</v>
      </c>
      <c r="E158" s="24">
        <v>5787.6691368294296</v>
      </c>
      <c r="F158" s="24">
        <f>Expenditures2001!E158/'Expenditures2001per pupil'!C158</f>
        <v>-4.6251989665480711</v>
      </c>
      <c r="G158" s="24">
        <v>3656.3932016702202</v>
      </c>
      <c r="H158" s="24">
        <v>227.54538635250501</v>
      </c>
      <c r="I158" s="24">
        <v>207.021780978149</v>
      </c>
      <c r="J158" s="24">
        <v>116.647762378945</v>
      </c>
      <c r="K158" s="24">
        <v>249.91085885355801</v>
      </c>
      <c r="L158" s="24">
        <v>16.1361424319634</v>
      </c>
      <c r="M158" s="24">
        <v>635.15693677273703</v>
      </c>
      <c r="N158" s="24">
        <v>275.54428399376201</v>
      </c>
      <c r="O158" s="24">
        <v>10.196119539421399</v>
      </c>
      <c r="P158" s="24">
        <v>0</v>
      </c>
      <c r="Q158" s="24">
        <v>342.28097335947501</v>
      </c>
      <c r="R158" s="24">
        <v>50.835690498693303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43.356404341730403</v>
      </c>
      <c r="Z158" s="24">
        <v>0</v>
      </c>
      <c r="AA158" s="24">
        <v>269.15981590533801</v>
      </c>
      <c r="AB158" s="24">
        <v>26.9699017364028</v>
      </c>
      <c r="AC158" s="12"/>
    </row>
    <row r="159" spans="1:29" ht="12.75" customHeight="1" x14ac:dyDescent="0.25">
      <c r="A159" s="1" t="s">
        <v>314</v>
      </c>
      <c r="B159" s="9" t="s">
        <v>544</v>
      </c>
      <c r="C159" s="10">
        <v>1447.8961999999999</v>
      </c>
      <c r="D159" s="24">
        <v>7003.5429197203503</v>
      </c>
      <c r="E159" s="24">
        <v>5776.2875612215803</v>
      </c>
      <c r="F159" s="24">
        <f>Expenditures2001!E159/'Expenditures2001per pupil'!C159</f>
        <v>0</v>
      </c>
      <c r="G159" s="24">
        <v>3590.4574236744302</v>
      </c>
      <c r="H159" s="24">
        <v>161.03088743516199</v>
      </c>
      <c r="I159" s="24">
        <v>237.51526525174901</v>
      </c>
      <c r="J159" s="24">
        <v>279.67727935193102</v>
      </c>
      <c r="K159" s="24">
        <v>254.18313135983001</v>
      </c>
      <c r="L159" s="24">
        <v>47.8587967839131</v>
      </c>
      <c r="M159" s="24">
        <v>488.24033104030502</v>
      </c>
      <c r="N159" s="24">
        <v>172.262279575013</v>
      </c>
      <c r="O159" s="24">
        <v>59.809377219167999</v>
      </c>
      <c r="P159" s="24">
        <v>0</v>
      </c>
      <c r="Q159" s="24">
        <v>344.00704967662699</v>
      </c>
      <c r="R159" s="24">
        <v>141.24573985345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0.52980317235448204</v>
      </c>
      <c r="Z159" s="24">
        <v>0</v>
      </c>
      <c r="AA159" s="24">
        <v>298.40560393763002</v>
      </c>
      <c r="AB159" s="24">
        <v>928.31995138878005</v>
      </c>
      <c r="AC159" s="12"/>
    </row>
    <row r="160" spans="1:29" ht="12.75" customHeight="1" x14ac:dyDescent="0.25">
      <c r="A160" s="1" t="s">
        <v>316</v>
      </c>
      <c r="B160" s="9" t="s">
        <v>545</v>
      </c>
      <c r="C160" s="10">
        <v>173.9922</v>
      </c>
      <c r="D160" s="24">
        <v>6989.4033180797696</v>
      </c>
      <c r="E160" s="24">
        <v>6314.6132412832203</v>
      </c>
      <c r="F160" s="24">
        <f>Expenditures2001!E160/'Expenditures2001per pupil'!C160</f>
        <v>0</v>
      </c>
      <c r="G160" s="24">
        <v>3640.0911075324002</v>
      </c>
      <c r="H160" s="24">
        <v>73.075287282993102</v>
      </c>
      <c r="I160" s="24">
        <v>229.616672471524</v>
      </c>
      <c r="J160" s="24">
        <v>940.98114743074598</v>
      </c>
      <c r="K160" s="24">
        <v>474.732143165038</v>
      </c>
      <c r="L160" s="24">
        <v>0</v>
      </c>
      <c r="M160" s="24">
        <v>629.19757322454598</v>
      </c>
      <c r="N160" s="24">
        <v>0</v>
      </c>
      <c r="O160" s="24">
        <v>0</v>
      </c>
      <c r="P160" s="24">
        <v>0</v>
      </c>
      <c r="Q160" s="24">
        <v>326.91931017597301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36.369216551086701</v>
      </c>
      <c r="Z160" s="24">
        <v>0</v>
      </c>
      <c r="AA160" s="24">
        <v>339.56981979651903</v>
      </c>
      <c r="AB160" s="24">
        <v>298.85104044893899</v>
      </c>
      <c r="AC160" s="12"/>
    </row>
    <row r="161" spans="1:29" ht="12.75" customHeight="1" x14ac:dyDescent="0.25">
      <c r="A161" s="1" t="s">
        <v>318</v>
      </c>
      <c r="B161" s="9" t="s">
        <v>546</v>
      </c>
      <c r="C161" s="10">
        <v>1871.567</v>
      </c>
      <c r="D161" s="24">
        <v>6861.4556304957196</v>
      </c>
      <c r="E161" s="24">
        <v>6377.7120562608698</v>
      </c>
      <c r="F161" s="24">
        <f>Expenditures2001!E161/'Expenditures2001per pupil'!C161</f>
        <v>0</v>
      </c>
      <c r="G161" s="24">
        <v>3754.27868732457</v>
      </c>
      <c r="H161" s="24">
        <v>245.662896385755</v>
      </c>
      <c r="I161" s="24">
        <v>203.89052596033099</v>
      </c>
      <c r="J161" s="24">
        <v>258.25210104687602</v>
      </c>
      <c r="K161" s="24">
        <v>329.89661070108599</v>
      </c>
      <c r="L161" s="24">
        <v>54.286199745988199</v>
      </c>
      <c r="M161" s="24">
        <v>455.42990980285498</v>
      </c>
      <c r="N161" s="24">
        <v>521.71763554283598</v>
      </c>
      <c r="O161" s="24">
        <v>55.279805638804199</v>
      </c>
      <c r="P161" s="24">
        <v>0</v>
      </c>
      <c r="Q161" s="24">
        <v>446.41470489701902</v>
      </c>
      <c r="R161" s="24">
        <v>52.602979214743499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122.32852470683601</v>
      </c>
      <c r="Z161" s="24">
        <v>0</v>
      </c>
      <c r="AA161" s="24">
        <v>330.49229869943201</v>
      </c>
      <c r="AB161" s="24">
        <v>30.922750828583698</v>
      </c>
      <c r="AC161" s="12"/>
    </row>
    <row r="162" spans="1:29" ht="12.75" customHeight="1" x14ac:dyDescent="0.25">
      <c r="A162" s="1" t="s">
        <v>320</v>
      </c>
      <c r="B162" s="9" t="s">
        <v>547</v>
      </c>
      <c r="C162" s="10">
        <v>2306.1922</v>
      </c>
      <c r="D162" s="24">
        <v>6465.4388216211901</v>
      </c>
      <c r="E162" s="24">
        <v>6024.3979187857803</v>
      </c>
      <c r="F162" s="24">
        <f>Expenditures2001!E162/'Expenditures2001per pupil'!C162</f>
        <v>-11.673502321272268</v>
      </c>
      <c r="G162" s="24">
        <v>3573.3945852388101</v>
      </c>
      <c r="H162" s="24">
        <v>238.72152546522301</v>
      </c>
      <c r="I162" s="24">
        <v>232.968930343273</v>
      </c>
      <c r="J162" s="24">
        <v>279.98054542028098</v>
      </c>
      <c r="K162" s="24">
        <v>268.03831441282301</v>
      </c>
      <c r="L162" s="24">
        <v>27.4382854993612</v>
      </c>
      <c r="M162" s="24">
        <v>504.40376565318297</v>
      </c>
      <c r="N162" s="24">
        <v>469.30449248765899</v>
      </c>
      <c r="O162" s="24">
        <v>0</v>
      </c>
      <c r="P162" s="24">
        <v>0</v>
      </c>
      <c r="Q162" s="24">
        <v>338.48171024080199</v>
      </c>
      <c r="R162" s="24">
        <v>91.665764024351404</v>
      </c>
      <c r="S162" s="24">
        <v>0</v>
      </c>
      <c r="T162" s="24">
        <v>0</v>
      </c>
      <c r="U162" s="24">
        <v>2.1528387790054899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297.70728996481699</v>
      </c>
      <c r="AB162" s="24">
        <v>141.180774091595</v>
      </c>
      <c r="AC162" s="12"/>
    </row>
    <row r="163" spans="1:29" ht="12.75" customHeight="1" x14ac:dyDescent="0.25">
      <c r="A163" s="1" t="s">
        <v>322</v>
      </c>
      <c r="B163" s="9" t="s">
        <v>548</v>
      </c>
      <c r="C163" s="10">
        <v>1778.7034000000001</v>
      </c>
      <c r="D163" s="24">
        <v>7221.5454583377896</v>
      </c>
      <c r="E163" s="24">
        <v>6380.19299901265</v>
      </c>
      <c r="F163" s="24">
        <f>Expenditures2001!E163/'Expenditures2001per pupil'!C163</f>
        <v>-11.911345084290049</v>
      </c>
      <c r="G163" s="24">
        <v>3364.6136281068498</v>
      </c>
      <c r="H163" s="24">
        <v>204.69255863568901</v>
      </c>
      <c r="I163" s="24">
        <v>322.70784437697699</v>
      </c>
      <c r="J163" s="24">
        <v>221.845924396388</v>
      </c>
      <c r="K163" s="24">
        <v>391.719895514901</v>
      </c>
      <c r="L163" s="24">
        <v>29.3471694044099</v>
      </c>
      <c r="M163" s="24">
        <v>643.37117138248004</v>
      </c>
      <c r="N163" s="24">
        <v>464.81138451750797</v>
      </c>
      <c r="O163" s="24">
        <v>144.379068483255</v>
      </c>
      <c r="P163" s="24">
        <v>0</v>
      </c>
      <c r="Q163" s="24">
        <v>498.74161144572997</v>
      </c>
      <c r="R163" s="24">
        <v>93.962742748453707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401.12069274731198</v>
      </c>
      <c r="AB163" s="24">
        <v>440.23176657783398</v>
      </c>
      <c r="AC163" s="12"/>
    </row>
    <row r="164" spans="1:29" ht="12.75" customHeight="1" x14ac:dyDescent="0.25">
      <c r="A164" s="1" t="s">
        <v>324</v>
      </c>
      <c r="B164" s="9" t="s">
        <v>549</v>
      </c>
      <c r="C164" s="10">
        <v>1834.3995</v>
      </c>
      <c r="D164" s="24">
        <v>7424.3051309161301</v>
      </c>
      <c r="E164" s="24">
        <v>5968.3090188369497</v>
      </c>
      <c r="F164" s="24">
        <f>Expenditures2001!E164/'Expenditures2001per pupil'!C164</f>
        <v>10.962290384400999</v>
      </c>
      <c r="G164" s="24">
        <v>3414.6257944357199</v>
      </c>
      <c r="H164" s="24">
        <v>193.632951818837</v>
      </c>
      <c r="I164" s="24">
        <v>287.21540754889998</v>
      </c>
      <c r="J164" s="24">
        <v>270.39306323404401</v>
      </c>
      <c r="K164" s="24">
        <v>303.642854241946</v>
      </c>
      <c r="L164" s="24">
        <v>56.084811405585299</v>
      </c>
      <c r="M164" s="24">
        <v>489.83588362295097</v>
      </c>
      <c r="N164" s="24">
        <v>425.240396107827</v>
      </c>
      <c r="O164" s="24">
        <v>77.418850146873595</v>
      </c>
      <c r="P164" s="24">
        <v>0</v>
      </c>
      <c r="Q164" s="24">
        <v>364.59116457456503</v>
      </c>
      <c r="R164" s="24">
        <v>85.627841699695097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198.03229340173701</v>
      </c>
      <c r="Y164" s="24">
        <v>107.679750239792</v>
      </c>
      <c r="Z164" s="24">
        <v>0</v>
      </c>
      <c r="AA164" s="24">
        <v>352.26786749560199</v>
      </c>
      <c r="AB164" s="24">
        <v>798.01620094205202</v>
      </c>
      <c r="AC164" s="12"/>
    </row>
    <row r="165" spans="1:29" ht="12.75" customHeight="1" x14ac:dyDescent="0.25">
      <c r="A165" s="1" t="s">
        <v>326</v>
      </c>
      <c r="B165" s="9" t="s">
        <v>550</v>
      </c>
      <c r="C165" s="10">
        <v>1362.5492999999999</v>
      </c>
      <c r="D165" s="24">
        <v>5859.1688755775604</v>
      </c>
      <c r="E165" s="24">
        <v>5635.9125134040996</v>
      </c>
      <c r="F165" s="24">
        <f>Expenditures2001!E165/'Expenditures2001per pupil'!C165</f>
        <v>0.61579423217934204</v>
      </c>
      <c r="G165" s="24">
        <v>3393.0792302340901</v>
      </c>
      <c r="H165" s="24">
        <v>125.86242567516599</v>
      </c>
      <c r="I165" s="24">
        <v>212.628159582922</v>
      </c>
      <c r="J165" s="24">
        <v>221.76500329199001</v>
      </c>
      <c r="K165" s="24">
        <v>289.43829041635399</v>
      </c>
      <c r="L165" s="24">
        <v>78.047818159680503</v>
      </c>
      <c r="M165" s="24">
        <v>384.53473206437297</v>
      </c>
      <c r="N165" s="24">
        <v>373.89958660578299</v>
      </c>
      <c r="O165" s="24">
        <v>88.625637252171302</v>
      </c>
      <c r="P165" s="24">
        <v>0</v>
      </c>
      <c r="Q165" s="24">
        <v>395.863085467806</v>
      </c>
      <c r="R165" s="24">
        <v>72.168544653760407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3.77408729357535</v>
      </c>
      <c r="Z165" s="24">
        <v>0</v>
      </c>
      <c r="AA165" s="24">
        <v>184.93967154069199</v>
      </c>
      <c r="AB165" s="24">
        <v>34.542603339196603</v>
      </c>
      <c r="AC165" s="12"/>
    </row>
    <row r="166" spans="1:29" ht="12.75" customHeight="1" x14ac:dyDescent="0.25">
      <c r="A166" s="1" t="s">
        <v>328</v>
      </c>
      <c r="B166" s="9" t="s">
        <v>551</v>
      </c>
      <c r="C166" s="10">
        <v>2172.5322999999999</v>
      </c>
      <c r="D166" s="24">
        <v>8033.8669165010797</v>
      </c>
      <c r="E166" s="24">
        <v>7286.9675677549103</v>
      </c>
      <c r="F166" s="24">
        <f>Expenditures2001!E166/'Expenditures2001per pupil'!C166</f>
        <v>-0.71852556576489113</v>
      </c>
      <c r="G166" s="24">
        <v>4385.4856841483997</v>
      </c>
      <c r="H166" s="24">
        <v>248.04664123980999</v>
      </c>
      <c r="I166" s="24">
        <v>179.044896133419</v>
      </c>
      <c r="J166" s="24">
        <v>403.35701338019197</v>
      </c>
      <c r="K166" s="24">
        <v>364.57359460202201</v>
      </c>
      <c r="L166" s="24">
        <v>73.285423650548196</v>
      </c>
      <c r="M166" s="24">
        <v>654.43392487190999</v>
      </c>
      <c r="N166" s="24">
        <v>460.98006920311298</v>
      </c>
      <c r="O166" s="24">
        <v>42.540886503735699</v>
      </c>
      <c r="P166" s="24">
        <v>0</v>
      </c>
      <c r="Q166" s="24">
        <v>395.68321722995699</v>
      </c>
      <c r="R166" s="24">
        <v>79.536216791805501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335.658857638158</v>
      </c>
      <c r="AB166" s="24">
        <v>411.24049110800303</v>
      </c>
      <c r="AC166" s="12"/>
    </row>
    <row r="167" spans="1:29" ht="12.75" customHeight="1" x14ac:dyDescent="0.25">
      <c r="A167" s="1" t="s">
        <v>330</v>
      </c>
      <c r="B167" s="9" t="s">
        <v>552</v>
      </c>
      <c r="C167" s="10">
        <v>926.78030000000001</v>
      </c>
      <c r="D167" s="24">
        <v>8099.35424825063</v>
      </c>
      <c r="E167" s="24">
        <v>7833.2469518396101</v>
      </c>
      <c r="F167" s="24">
        <f>Expenditures2001!E167/'Expenditures2001per pupil'!C167</f>
        <v>0</v>
      </c>
      <c r="G167" s="24">
        <v>4054.9334939467299</v>
      </c>
      <c r="H167" s="24">
        <v>276.807944666065</v>
      </c>
      <c r="I167" s="24">
        <v>127.135363149173</v>
      </c>
      <c r="J167" s="24">
        <v>1423.9491927051099</v>
      </c>
      <c r="K167" s="24">
        <v>348.918443777883</v>
      </c>
      <c r="L167" s="24">
        <v>43.964605203627997</v>
      </c>
      <c r="M167" s="24">
        <v>597.041585799784</v>
      </c>
      <c r="N167" s="24">
        <v>630.74807481341497</v>
      </c>
      <c r="O167" s="24">
        <v>0</v>
      </c>
      <c r="P167" s="24">
        <v>0</v>
      </c>
      <c r="Q167" s="24">
        <v>329.74824777781703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231.97083494329701</v>
      </c>
      <c r="AB167" s="24">
        <v>34.136461467728601</v>
      </c>
      <c r="AC167" s="12"/>
    </row>
    <row r="168" spans="1:29" ht="12.75" customHeight="1" x14ac:dyDescent="0.25">
      <c r="A168" s="1" t="s">
        <v>332</v>
      </c>
      <c r="B168" s="9" t="s">
        <v>553</v>
      </c>
      <c r="C168" s="10">
        <v>9842.8786</v>
      </c>
      <c r="D168" s="24">
        <v>6567.1304439333398</v>
      </c>
      <c r="E168" s="24">
        <v>5561.3243172581597</v>
      </c>
      <c r="F168" s="24">
        <f>Expenditures2001!E168/'Expenditures2001per pupil'!C168</f>
        <v>-19.703713505112216</v>
      </c>
      <c r="G168" s="24">
        <v>3318.2817595657398</v>
      </c>
      <c r="H168" s="24">
        <v>120.249532489408</v>
      </c>
      <c r="I168" s="24">
        <v>205.62801617811201</v>
      </c>
      <c r="J168" s="24">
        <v>74.433174457724107</v>
      </c>
      <c r="K168" s="24">
        <v>244.4506599929</v>
      </c>
      <c r="L168" s="24">
        <v>64.402665699849194</v>
      </c>
      <c r="M168" s="24">
        <v>570.03166533009903</v>
      </c>
      <c r="N168" s="24">
        <v>452.224348271449</v>
      </c>
      <c r="O168" s="24">
        <v>41.399617587480897</v>
      </c>
      <c r="P168" s="24">
        <v>0</v>
      </c>
      <c r="Q168" s="24">
        <v>404.09467510856001</v>
      </c>
      <c r="R168" s="24">
        <v>66.128202576835605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7.7201297596010097</v>
      </c>
      <c r="Y168" s="24">
        <v>337.319653622467</v>
      </c>
      <c r="Z168" s="24">
        <v>0</v>
      </c>
      <c r="AA168" s="24">
        <v>311.45324194082798</v>
      </c>
      <c r="AB168" s="24">
        <v>349.31310135228102</v>
      </c>
      <c r="AC168" s="12"/>
    </row>
    <row r="169" spans="1:29" ht="12.75" customHeight="1" x14ac:dyDescent="0.25">
      <c r="A169" s="1" t="s">
        <v>334</v>
      </c>
      <c r="B169" s="9" t="s">
        <v>554</v>
      </c>
      <c r="C169" s="10">
        <v>1682.6586</v>
      </c>
      <c r="D169" s="24">
        <v>6563.90197631296</v>
      </c>
      <c r="E169" s="24">
        <v>5976.6427426216997</v>
      </c>
      <c r="F169" s="24">
        <f>Expenditures2001!E169/'Expenditures2001per pupil'!C169</f>
        <v>-7.2563323302778118</v>
      </c>
      <c r="G169" s="24">
        <v>3500.23005260841</v>
      </c>
      <c r="H169" s="24">
        <v>138.416830365945</v>
      </c>
      <c r="I169" s="24">
        <v>166.07772366896</v>
      </c>
      <c r="J169" s="24">
        <v>392.41641768567899</v>
      </c>
      <c r="K169" s="24">
        <v>303.95335096495501</v>
      </c>
      <c r="L169" s="24">
        <v>0</v>
      </c>
      <c r="M169" s="24">
        <v>526.29821046289396</v>
      </c>
      <c r="N169" s="24">
        <v>400.12569988944801</v>
      </c>
      <c r="O169" s="24">
        <v>49.141673777437603</v>
      </c>
      <c r="P169" s="24">
        <v>0</v>
      </c>
      <c r="Q169" s="24">
        <v>398.80725062112998</v>
      </c>
      <c r="R169" s="24">
        <v>101.17553257684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226.52295599356799</v>
      </c>
      <c r="AB169" s="24">
        <v>360.73627769768598</v>
      </c>
      <c r="AC169" s="12"/>
    </row>
    <row r="170" spans="1:29" ht="12.75" customHeight="1" x14ac:dyDescent="0.25">
      <c r="A170" s="1" t="s">
        <v>336</v>
      </c>
      <c r="B170" s="9" t="s">
        <v>555</v>
      </c>
      <c r="C170" s="10">
        <v>2320.9571999999998</v>
      </c>
      <c r="D170" s="24">
        <v>8036.6845153370296</v>
      </c>
      <c r="E170" s="24">
        <v>7122.7324786514801</v>
      </c>
      <c r="F170" s="24">
        <f>Expenditures2001!E170/'Expenditures2001per pupil'!C170</f>
        <v>-60.8516951540511</v>
      </c>
      <c r="G170" s="24">
        <v>4064.2293403773201</v>
      </c>
      <c r="H170" s="24">
        <v>201.79229500656001</v>
      </c>
      <c r="I170" s="24">
        <v>399.86501689906203</v>
      </c>
      <c r="J170" s="24">
        <v>200.61283336030399</v>
      </c>
      <c r="K170" s="24">
        <v>396.68540204015801</v>
      </c>
      <c r="L170" s="24">
        <v>49.833745318526297</v>
      </c>
      <c r="M170" s="24">
        <v>566.74994696153794</v>
      </c>
      <c r="N170" s="24">
        <v>708.70665775310204</v>
      </c>
      <c r="O170" s="24">
        <v>0</v>
      </c>
      <c r="P170" s="24">
        <v>0</v>
      </c>
      <c r="Q170" s="24">
        <v>429.52504251263201</v>
      </c>
      <c r="R170" s="24">
        <v>104.732198422271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212.747395772744</v>
      </c>
      <c r="Z170" s="24">
        <v>0</v>
      </c>
      <c r="AA170" s="24">
        <v>323.30763790043102</v>
      </c>
      <c r="AB170" s="24">
        <v>377.89700301237701</v>
      </c>
      <c r="AC170" s="12"/>
    </row>
    <row r="171" spans="1:29" ht="12.75" customHeight="1" x14ac:dyDescent="0.25">
      <c r="A171" s="1" t="s">
        <v>338</v>
      </c>
      <c r="B171" s="9" t="s">
        <v>556</v>
      </c>
      <c r="C171" s="10">
        <v>1764.2511</v>
      </c>
      <c r="D171" s="24">
        <v>6255.7086063316001</v>
      </c>
      <c r="E171" s="24">
        <v>5936.36625761491</v>
      </c>
      <c r="F171" s="24">
        <f>Expenditures2001!E171/'Expenditures2001per pupil'!C171</f>
        <v>0</v>
      </c>
      <c r="G171" s="24">
        <v>3268.33142402461</v>
      </c>
      <c r="H171" s="24">
        <v>254.575530660006</v>
      </c>
      <c r="I171" s="24">
        <v>318.823941784704</v>
      </c>
      <c r="J171" s="24">
        <v>238.96425514486</v>
      </c>
      <c r="K171" s="24">
        <v>272.21964039019099</v>
      </c>
      <c r="L171" s="24">
        <v>80.003708088944904</v>
      </c>
      <c r="M171" s="24">
        <v>594.52830722338695</v>
      </c>
      <c r="N171" s="24">
        <v>363.76113354839299</v>
      </c>
      <c r="O171" s="24">
        <v>59.517497254217297</v>
      </c>
      <c r="P171" s="24">
        <v>0</v>
      </c>
      <c r="Q171" s="24">
        <v>425.46077482961402</v>
      </c>
      <c r="R171" s="24">
        <v>60.180044665977498</v>
      </c>
      <c r="S171" s="24">
        <v>0</v>
      </c>
      <c r="T171" s="24">
        <v>0</v>
      </c>
      <c r="U171" s="24">
        <v>38.937184168398701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249.30473899095199</v>
      </c>
      <c r="AB171" s="24">
        <v>31.100425557337001</v>
      </c>
      <c r="AC171" s="12"/>
    </row>
    <row r="172" spans="1:29" ht="12.75" customHeight="1" x14ac:dyDescent="0.25">
      <c r="A172" s="1" t="s">
        <v>340</v>
      </c>
      <c r="B172" s="9" t="s">
        <v>557</v>
      </c>
      <c r="C172" s="10">
        <v>124.5408</v>
      </c>
      <c r="D172" s="24">
        <v>9865.1581650350709</v>
      </c>
      <c r="E172" s="24">
        <v>9424.5146971916001</v>
      </c>
      <c r="F172" s="24">
        <f>Expenditures2001!E172/'Expenditures2001per pupil'!C172</f>
        <v>0</v>
      </c>
      <c r="G172" s="24">
        <v>4276.2418420308804</v>
      </c>
      <c r="H172" s="24">
        <v>1.65367494026054</v>
      </c>
      <c r="I172" s="24">
        <v>37.453589506410701</v>
      </c>
      <c r="J172" s="24">
        <v>1990.9233761144901</v>
      </c>
      <c r="K172" s="24">
        <v>889.89423546339799</v>
      </c>
      <c r="L172" s="24">
        <v>0</v>
      </c>
      <c r="M172" s="24">
        <v>1103.05153010097</v>
      </c>
      <c r="N172" s="24">
        <v>238.40829671882599</v>
      </c>
      <c r="O172" s="24">
        <v>0</v>
      </c>
      <c r="P172" s="24">
        <v>0</v>
      </c>
      <c r="Q172" s="24">
        <v>615.51162350008894</v>
      </c>
      <c r="R172" s="24">
        <v>271.376528816259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320.217069426244</v>
      </c>
      <c r="AB172" s="24">
        <v>120.426398417225</v>
      </c>
      <c r="AC172" s="12"/>
    </row>
    <row r="173" spans="1:29" ht="12.75" customHeight="1" x14ac:dyDescent="0.25">
      <c r="A173" s="1" t="s">
        <v>342</v>
      </c>
      <c r="B173" s="9" t="s">
        <v>558</v>
      </c>
      <c r="C173" s="10">
        <v>3987.9407000000001</v>
      </c>
      <c r="D173" s="24">
        <v>7906.7727837577904</v>
      </c>
      <c r="E173" s="24">
        <v>6918.7343858949498</v>
      </c>
      <c r="F173" s="24">
        <f>Expenditures2001!E173/'Expenditures2001per pupil'!C173</f>
        <v>-14.887881858423821</v>
      </c>
      <c r="G173" s="24">
        <v>3760.2140849285902</v>
      </c>
      <c r="H173" s="24">
        <v>171.76487604241399</v>
      </c>
      <c r="I173" s="24">
        <v>456.29557129573101</v>
      </c>
      <c r="J173" s="24">
        <v>281.83068770305402</v>
      </c>
      <c r="K173" s="24">
        <v>296.68447176258098</v>
      </c>
      <c r="L173" s="24">
        <v>39.923484820122802</v>
      </c>
      <c r="M173" s="24">
        <v>671.85164262848696</v>
      </c>
      <c r="N173" s="24">
        <v>546.25980521726399</v>
      </c>
      <c r="O173" s="24">
        <v>80.048173735381695</v>
      </c>
      <c r="P173" s="24">
        <v>0</v>
      </c>
      <c r="Q173" s="24">
        <v>451.82911571378099</v>
      </c>
      <c r="R173" s="24">
        <v>162.03247204754001</v>
      </c>
      <c r="S173" s="24">
        <v>0</v>
      </c>
      <c r="T173" s="24">
        <v>34.682561854543103</v>
      </c>
      <c r="U173" s="24">
        <v>0</v>
      </c>
      <c r="V173" s="24">
        <v>3.3196180675404698</v>
      </c>
      <c r="W173" s="24">
        <v>0</v>
      </c>
      <c r="X173" s="24">
        <v>0</v>
      </c>
      <c r="Y173" s="24">
        <v>71.380630108165803</v>
      </c>
      <c r="Z173" s="24">
        <v>0</v>
      </c>
      <c r="AA173" s="24">
        <v>222.66935413558099</v>
      </c>
      <c r="AB173" s="24">
        <v>655.98623369700499</v>
      </c>
      <c r="AC173" s="12"/>
    </row>
    <row r="174" spans="1:29" ht="12.75" customHeight="1" x14ac:dyDescent="0.25">
      <c r="A174" s="1" t="s">
        <v>344</v>
      </c>
      <c r="B174" s="9" t="s">
        <v>559</v>
      </c>
      <c r="C174" s="10">
        <v>698.04819999999995</v>
      </c>
      <c r="D174" s="24">
        <v>6677.4756671530704</v>
      </c>
      <c r="E174" s="24">
        <v>6247.7548828290001</v>
      </c>
      <c r="F174" s="24">
        <f>Expenditures2001!E174/'Expenditures2001per pupil'!C174</f>
        <v>68.929624057479131</v>
      </c>
      <c r="G174" s="24">
        <v>3776.98517093805</v>
      </c>
      <c r="H174" s="24">
        <v>182.02306087172701</v>
      </c>
      <c r="I174" s="24">
        <v>337.06755493388499</v>
      </c>
      <c r="J174" s="24">
        <v>287.20447957605199</v>
      </c>
      <c r="K174" s="24">
        <v>214.733767668192</v>
      </c>
      <c r="L174" s="24">
        <v>105.034967499378</v>
      </c>
      <c r="M174" s="24">
        <v>432.68662536483799</v>
      </c>
      <c r="N174" s="24">
        <v>169.12862177712</v>
      </c>
      <c r="O174" s="24">
        <v>171.51481803119</v>
      </c>
      <c r="P174" s="24">
        <v>0</v>
      </c>
      <c r="Q174" s="24">
        <v>457.946643226069</v>
      </c>
      <c r="R174" s="24">
        <v>113.429172942498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363.61222620443601</v>
      </c>
      <c r="AB174" s="24">
        <v>66.108558119625499</v>
      </c>
      <c r="AC174" s="12"/>
    </row>
    <row r="175" spans="1:29" ht="12.75" customHeight="1" x14ac:dyDescent="0.25">
      <c r="A175" s="1" t="s">
        <v>346</v>
      </c>
      <c r="B175" s="9" t="s">
        <v>560</v>
      </c>
      <c r="C175" s="10">
        <v>648.9117</v>
      </c>
      <c r="D175" s="24">
        <v>7624.7389590910398</v>
      </c>
      <c r="E175" s="24">
        <v>6963.7931015883896</v>
      </c>
      <c r="F175" s="24">
        <f>Expenditures2001!E175/'Expenditures2001per pupil'!C175</f>
        <v>0</v>
      </c>
      <c r="G175" s="24">
        <v>4196.6917686951801</v>
      </c>
      <c r="H175" s="24">
        <v>477.84951326967899</v>
      </c>
      <c r="I175" s="24">
        <v>166.46838082900899</v>
      </c>
      <c r="J175" s="24">
        <v>625.42684929243796</v>
      </c>
      <c r="K175" s="24">
        <v>322.15685123260897</v>
      </c>
      <c r="L175" s="24">
        <v>9.13110366171545</v>
      </c>
      <c r="M175" s="24">
        <v>437.56951831813097</v>
      </c>
      <c r="N175" s="24">
        <v>258.76075281120598</v>
      </c>
      <c r="O175" s="24">
        <v>73.810319647495902</v>
      </c>
      <c r="P175" s="24">
        <v>0</v>
      </c>
      <c r="Q175" s="24">
        <v>333.69307411162401</v>
      </c>
      <c r="R175" s="24">
        <v>62.2349697193007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43.971683666668298</v>
      </c>
      <c r="Y175" s="24">
        <v>0</v>
      </c>
      <c r="Z175" s="24">
        <v>0</v>
      </c>
      <c r="AA175" s="24">
        <v>439.76325284318301</v>
      </c>
      <c r="AB175" s="24">
        <v>177.210920992794</v>
      </c>
      <c r="AC175" s="12"/>
    </row>
    <row r="176" spans="1:29" ht="12.75" customHeight="1" x14ac:dyDescent="0.25">
      <c r="A176" s="1" t="s">
        <v>348</v>
      </c>
      <c r="B176" s="9" t="s">
        <v>561</v>
      </c>
      <c r="C176" s="10">
        <v>1199.6786</v>
      </c>
      <c r="D176" s="24">
        <v>8299.8442832938708</v>
      </c>
      <c r="E176" s="24">
        <v>8012.6367678809902</v>
      </c>
      <c r="F176" s="24">
        <f>Expenditures2001!E176/'Expenditures2001per pupil'!C176</f>
        <v>0</v>
      </c>
      <c r="G176" s="24">
        <v>4880.6205762109903</v>
      </c>
      <c r="H176" s="24">
        <v>164.350401849295</v>
      </c>
      <c r="I176" s="24">
        <v>87.884154972840193</v>
      </c>
      <c r="J176" s="24">
        <v>590.95347703959999</v>
      </c>
      <c r="K176" s="24">
        <v>338.554626214054</v>
      </c>
      <c r="L176" s="24">
        <v>0</v>
      </c>
      <c r="M176" s="24">
        <v>637.92083979825895</v>
      </c>
      <c r="N176" s="24">
        <v>583.28740714388005</v>
      </c>
      <c r="O176" s="24">
        <v>14.6629438918056</v>
      </c>
      <c r="P176" s="24">
        <v>0</v>
      </c>
      <c r="Q176" s="24">
        <v>495.615675731816</v>
      </c>
      <c r="R176" s="24">
        <v>218.78666502844999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21.616889723630901</v>
      </c>
      <c r="Z176" s="24">
        <v>0</v>
      </c>
      <c r="AA176" s="24">
        <v>222.349877708913</v>
      </c>
      <c r="AB176" s="24">
        <v>43.240747980334</v>
      </c>
      <c r="AC176" s="12"/>
    </row>
    <row r="177" spans="1:29" ht="12.75" customHeight="1" x14ac:dyDescent="0.25">
      <c r="A177" s="1" t="s">
        <v>350</v>
      </c>
      <c r="B177" s="9" t="s">
        <v>562</v>
      </c>
      <c r="C177" s="10">
        <v>3444.7496000000001</v>
      </c>
      <c r="D177" s="24">
        <v>6495.9992679874304</v>
      </c>
      <c r="E177" s="24">
        <v>5578.7201223566399</v>
      </c>
      <c r="F177" s="24">
        <f>Expenditures2001!E177/'Expenditures2001per pupil'!C177</f>
        <v>0</v>
      </c>
      <c r="G177" s="24">
        <v>3406.3092191084002</v>
      </c>
      <c r="H177" s="24">
        <v>147.45770490836199</v>
      </c>
      <c r="I177" s="24">
        <v>188.088933953283</v>
      </c>
      <c r="J177" s="24">
        <v>173.314841229678</v>
      </c>
      <c r="K177" s="24">
        <v>248.633180768785</v>
      </c>
      <c r="L177" s="24">
        <v>60.5122531983166</v>
      </c>
      <c r="M177" s="24">
        <v>491.622740880788</v>
      </c>
      <c r="N177" s="24">
        <v>440.83808588003001</v>
      </c>
      <c r="O177" s="24">
        <v>37.301094395946798</v>
      </c>
      <c r="P177" s="24">
        <v>0</v>
      </c>
      <c r="Q177" s="24">
        <v>331.58138693157798</v>
      </c>
      <c r="R177" s="24">
        <v>53.0606811014652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186.44610046547299</v>
      </c>
      <c r="Z177" s="24">
        <v>0</v>
      </c>
      <c r="AA177" s="24">
        <v>347.123610958543</v>
      </c>
      <c r="AB177" s="24">
        <v>383.70943420677003</v>
      </c>
      <c r="AC177" s="12"/>
    </row>
    <row r="178" spans="1:29" ht="12.75" customHeight="1" x14ac:dyDescent="0.25"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9" ht="12.75" customHeight="1" x14ac:dyDescent="0.25">
      <c r="B179" s="13" t="s">
        <v>362</v>
      </c>
      <c r="C179" s="10">
        <f>SUM(C2:C178)</f>
        <v>564197.08769999992</v>
      </c>
      <c r="D179" s="24">
        <f>Expenditures2001!C179/'Expenditures2001per pupil'!$C179</f>
        <v>7190.7614920501483</v>
      </c>
      <c r="E179" s="24">
        <f>Expenditures2001!D179/'Expenditures2001per pupil'!$C179</f>
        <v>6620.6583831325961</v>
      </c>
      <c r="F179" s="24">
        <f>Expenditures2001!E179/'Expenditures2001per pupil'!$C179</f>
        <v>-4.6458528360815556</v>
      </c>
      <c r="G179" s="24">
        <f>Expenditures2001!F179/'Expenditures2001per pupil'!$C179</f>
        <v>3797.2105405640868</v>
      </c>
      <c r="H179" s="24">
        <f>Expenditures2001!G179/'Expenditures2001per pupil'!$C179</f>
        <v>232.21991271544098</v>
      </c>
      <c r="I179" s="24">
        <f>Expenditures2001!H179/'Expenditures2001per pupil'!$C179</f>
        <v>304.9063847906142</v>
      </c>
      <c r="J179" s="24">
        <f>Expenditures2001!I179/'Expenditures2001per pupil'!$C179</f>
        <v>240.45611024517876</v>
      </c>
      <c r="K179" s="24">
        <f>Expenditures2001!J179/'Expenditures2001per pupil'!$C179</f>
        <v>347.50319288115685</v>
      </c>
      <c r="L179" s="24">
        <f>Expenditures2001!K179/'Expenditures2001per pupil'!$C179</f>
        <v>71.12899445049726</v>
      </c>
      <c r="M179" s="24">
        <f>Expenditures2001!L179/'Expenditures2001per pupil'!$C179</f>
        <v>628.11699930013674</v>
      </c>
      <c r="N179" s="24">
        <f>Expenditures2001!M179/'Expenditures2001per pupil'!$C179</f>
        <v>400.92070379540206</v>
      </c>
      <c r="O179" s="24">
        <f>Expenditures2001!N179/'Expenditures2001per pupil'!$C179</f>
        <v>136.08267630907159</v>
      </c>
      <c r="P179" s="24">
        <f>Expenditures2001!O179/'Expenditures2001per pupil'!$C179</f>
        <v>1.0353410585320186</v>
      </c>
      <c r="Q179" s="24">
        <f>Expenditures2001!P179/'Expenditures2001per pupil'!$C179</f>
        <v>373.7170752857823</v>
      </c>
      <c r="R179" s="24">
        <f>Expenditures2001!Q179/'Expenditures2001per pupil'!$C179</f>
        <v>87.285438623507503</v>
      </c>
      <c r="S179" s="24">
        <f>Expenditures2001!R179/'Expenditures2001per pupil'!$C179</f>
        <v>7.5013113188035344E-2</v>
      </c>
      <c r="T179" s="24">
        <f>Expenditures2001!S179/'Expenditures2001per pupil'!$C179</f>
        <v>3.2577887586994008</v>
      </c>
      <c r="U179" s="24">
        <f>Expenditures2001!T179/'Expenditures2001per pupil'!$C179</f>
        <v>13.210124320888088</v>
      </c>
      <c r="V179" s="24">
        <f>Expenditures2001!U179/'Expenditures2001per pupil'!$C179</f>
        <v>0.61397078707395114</v>
      </c>
      <c r="W179" s="24">
        <f>Expenditures2001!V179/'Expenditures2001per pupil'!$C179</f>
        <v>6.313163817488455</v>
      </c>
      <c r="X179" s="24">
        <f>Expenditures2001!W179/'Expenditures2001per pupil'!$C179</f>
        <v>6.8369277582146601</v>
      </c>
      <c r="Y179" s="24">
        <f>Expenditures2001!X179/'Expenditures2001per pupil'!$C179</f>
        <v>41.379873893312201</v>
      </c>
      <c r="Z179" s="24">
        <f>Expenditures2001!Y179/'Expenditures2001per pupil'!$C179</f>
        <v>0.17724302762295172</v>
      </c>
      <c r="AA179" s="24">
        <f>Expenditures2001!Z179/'Expenditures2001per pupil'!$C179</f>
        <v>315.84229198423793</v>
      </c>
      <c r="AB179" s="24">
        <f>Expenditures2001!AA179/'Expenditures2001per pupil'!$C179</f>
        <v>182.47172457001676</v>
      </c>
    </row>
    <row r="180" spans="1:29" ht="12.75" customHeight="1" x14ac:dyDescent="0.25"/>
    <row r="181" spans="1:29" ht="12.75" customHeight="1" x14ac:dyDescent="0.25">
      <c r="B181" s="13"/>
    </row>
    <row r="182" spans="1:29" ht="12.75" customHeight="1" x14ac:dyDescent="0.25"/>
    <row r="183" spans="1:29" ht="12.75" customHeight="1" x14ac:dyDescent="0.25"/>
    <row r="184" spans="1:29" ht="12.75" customHeight="1" x14ac:dyDescent="0.25"/>
    <row r="185" spans="1:29" ht="12.75" customHeight="1" x14ac:dyDescent="0.25"/>
    <row r="186" spans="1:29" ht="12.75" customHeight="1" x14ac:dyDescent="0.25"/>
    <row r="187" spans="1:29" ht="12.75" customHeight="1" x14ac:dyDescent="0.25"/>
    <row r="188" spans="1:29" ht="12.75" customHeight="1" x14ac:dyDescent="0.25"/>
    <row r="189" spans="1:29" ht="12.75" customHeight="1" x14ac:dyDescent="0.25"/>
    <row r="190" spans="1:29" ht="12.75" customHeight="1" x14ac:dyDescent="0.25"/>
    <row r="191" spans="1:29" ht="12.75" customHeight="1" x14ac:dyDescent="0.25"/>
    <row r="192" spans="1:29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</sheetData>
  <phoneticPr fontId="0" type="noConversion"/>
  <pageMargins left="0.75" right="0.75" top="1" bottom="1" header="0.5" footer="0.5"/>
  <pageSetup orientation="portrait" verticalDpi="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2018-2019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true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>Historical Revenues and Expenditures</RoutingRuleDescription>
    <PublishingExpirationDate xmlns="http://schemas.microsoft.com/sharepoint/v3" xsi:nil="true"/>
    <PublishingStartDate xmlns="http://schemas.microsoft.com/sharepoint/v3" xsi:nil="true"/>
    <Categories xmlns="http://schemas.microsoft.com/sharepoint/v3" xsi:nil="true"/>
    <Publication_x0020_Date xmlns="3a62de7d-ba57-4f43-9dae-9623ba637be0">2019-06-10T16:53:39+00:00</Publication_x0020_Date>
    <Audience1 xmlns="3a62de7d-ba57-4f43-9dae-9623ba637be0"/>
    <_dlc_DocId xmlns="3a62de7d-ba57-4f43-9dae-9623ba637be0">KYED-248-11876</_dlc_DocId>
    <_dlc_DocIdUrl xmlns="3a62de7d-ba57-4f43-9dae-9623ba637be0">
      <Url>https://www.education.ky.gov/districts/FinRept/_layouts/15/DocIdRedir.aspx?ID=KYED-248-11876</Url>
      <Description>KYED-248-11876</Description>
    </_dlc_DocIdUrl>
  </documentManagement>
</p:properties>
</file>

<file path=customXml/itemProps1.xml><?xml version="1.0" encoding="utf-8"?>
<ds:datastoreItem xmlns:ds="http://schemas.openxmlformats.org/officeDocument/2006/customXml" ds:itemID="{81442D31-46E7-4815-A968-85C998793D39}"/>
</file>

<file path=customXml/itemProps2.xml><?xml version="1.0" encoding="utf-8"?>
<ds:datastoreItem xmlns:ds="http://schemas.openxmlformats.org/officeDocument/2006/customXml" ds:itemID="{94F6601F-2579-4379-A5B5-CC7FEDD2C37C}"/>
</file>

<file path=customXml/itemProps3.xml><?xml version="1.0" encoding="utf-8"?>
<ds:datastoreItem xmlns:ds="http://schemas.openxmlformats.org/officeDocument/2006/customXml" ds:itemID="{05B1B3A8-A2FA-496F-B5C0-A5EDD7F09E41}"/>
</file>

<file path=customXml/itemProps4.xml><?xml version="1.0" encoding="utf-8"?>
<ds:datastoreItem xmlns:ds="http://schemas.openxmlformats.org/officeDocument/2006/customXml" ds:itemID="{F193F6AD-89A8-4A62-938B-540DD0888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Revenues2001</vt:lpstr>
      <vt:lpstr>Revenues2001per pupil</vt:lpstr>
      <vt:lpstr>Expenditures2001</vt:lpstr>
      <vt:lpstr>Expenditures2001per pupil</vt:lpstr>
    </vt:vector>
  </TitlesOfParts>
  <Company>KDE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Revenues and Expenditures</dc:title>
  <dc:creator>rscott</dc:creator>
  <cp:lastModifiedBy>Conway, Karen - Division of District Support</cp:lastModifiedBy>
  <dcterms:created xsi:type="dcterms:W3CDTF">2002-05-31T19:48:48Z</dcterms:created>
  <dcterms:modified xsi:type="dcterms:W3CDTF">2019-06-10T15:02:28Z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0x0101001BEB557DBE01834EAB47A683706DCD5B0095D92E572789134A99EE5E779A996F4E</vt:lpwstr>
  </property>
  <property fmtid="{D5CDD505-2E9C-101B-9397-08002B2CF9AE}" pid="3" name="_dlc_DocIdItemGuid">
    <vt:lpwstr>31a4c90d-937f-4964-9d14-e17aa4458010</vt:lpwstr>
  </property>
</Properties>
</file>